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ReB09zySylMFk71UQsCAH0Sk1T2Xa+Dyheim0RDJkc+Y0u9F3gWJ0ZF9U4ijYyJKQUtHv64wjjzGwh0Mp7ogXQ==" workbookSaltValue="+JS8JRwlNZ+FipRPybY9JQ==" workbookSpinCount="100000" lockStructure="1"/>
  <bookViews>
    <workbookView xWindow="0" yWindow="0" windowWidth="5550" windowHeight="8280"/>
  </bookViews>
  <sheets>
    <sheet name="リリース・フラグ及び一時停止 解除に関する届出書" sheetId="14" r:id="rId1"/>
    <sheet name="ツール処理シート" sheetId="10" state="hidden" r:id="rId2"/>
    <sheet name="補記シート" sheetId="15" state="hidden" r:id="rId3"/>
  </sheets>
  <definedNames>
    <definedName name="_xlnm._FilterDatabase" localSheetId="1" hidden="1">ツール処理シート!$B$12:$W$594</definedName>
    <definedName name="_xlnm._FilterDatabase" localSheetId="2" hidden="1">補記シート!$A$17:$E$77</definedName>
    <definedName name="_xlnm.Print_Area" localSheetId="1">ツール処理シート!$A$1:$W$614</definedName>
    <definedName name="_xlnm.Print_Area" localSheetId="0">'リリース・フラグ及び一時停止 解除に関する届出書'!$A$1:$AG$61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4" i="10" l="1"/>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I489" i="10"/>
  <c r="I341" i="10"/>
  <c r="I426" i="10"/>
  <c r="I428" i="10"/>
  <c r="I21" i="10"/>
  <c r="I292" i="10"/>
  <c r="I402" i="10"/>
  <c r="I53" i="10"/>
  <c r="I437" i="10"/>
  <c r="I343" i="10"/>
  <c r="I441" i="10"/>
  <c r="I379" i="10"/>
  <c r="I368" i="10"/>
  <c r="I51" i="10"/>
  <c r="I526" i="10"/>
  <c r="I209" i="10"/>
  <c r="I414" i="10"/>
  <c r="I298" i="10"/>
  <c r="I165" i="10"/>
  <c r="I572" i="10"/>
  <c r="I112" i="10"/>
  <c r="I93" i="10"/>
  <c r="I354" i="10"/>
  <c r="I559" i="10"/>
  <c r="I153" i="10"/>
  <c r="I286" i="10"/>
  <c r="I401" i="10"/>
  <c r="I430" i="10"/>
  <c r="I64" i="10"/>
  <c r="I412" i="10"/>
  <c r="I167" i="10"/>
  <c r="I228" i="10"/>
  <c r="I136" i="10"/>
  <c r="I456" i="10"/>
  <c r="I547" i="10"/>
  <c r="I269" i="10"/>
  <c r="I427" i="10"/>
  <c r="I182" i="10"/>
  <c r="I253" i="10"/>
  <c r="I528" i="10"/>
  <c r="I352" i="10"/>
  <c r="I459" i="10"/>
  <c r="I109" i="10"/>
  <c r="I472" i="10"/>
  <c r="I22" i="10"/>
  <c r="I138" i="10"/>
  <c r="I458" i="10"/>
  <c r="I555" i="10"/>
  <c r="I457" i="10"/>
  <c r="I470" i="10"/>
  <c r="I408" i="10"/>
  <c r="I400" i="10"/>
  <c r="I122" i="10"/>
  <c r="I50" i="10"/>
  <c r="I312" i="10"/>
  <c r="I410" i="10"/>
  <c r="I254" i="10"/>
  <c r="I265" i="10"/>
  <c r="I582" i="10"/>
  <c r="I195" i="10"/>
  <c r="I151" i="10"/>
  <c r="I52" i="10"/>
  <c r="I31" i="10"/>
  <c r="I342" i="10"/>
  <c r="I381" i="10"/>
  <c r="I398" i="10"/>
  <c r="I141" i="10"/>
  <c r="I370" i="10"/>
  <c r="I455" i="10"/>
  <c r="I466" i="10"/>
  <c r="I60" i="10"/>
  <c r="I501" i="10"/>
  <c r="I252" i="10"/>
  <c r="I546" i="10"/>
  <c r="I515" i="10"/>
  <c r="I340" i="10"/>
  <c r="I385" i="10"/>
  <c r="I294" i="10"/>
  <c r="I468" i="10"/>
  <c r="I544" i="10"/>
  <c r="I372" i="10"/>
  <c r="I517" i="10"/>
  <c r="I369" i="10"/>
  <c r="I79" i="10"/>
  <c r="I33" i="10"/>
  <c r="I486" i="10"/>
  <c r="I344" i="10"/>
  <c r="I576" i="10"/>
  <c r="I256" i="10"/>
  <c r="I495" i="10"/>
  <c r="I323" i="10"/>
  <c r="I518" i="10"/>
  <c r="I530" i="10"/>
  <c r="I545" i="10"/>
  <c r="I371" i="10"/>
  <c r="I140" i="10"/>
  <c r="I397" i="10"/>
  <c r="I166" i="10"/>
  <c r="I283" i="10"/>
  <c r="I238" i="10"/>
  <c r="I588" i="10"/>
  <c r="I211" i="10"/>
  <c r="I149" i="10"/>
  <c r="I205" i="10"/>
  <c r="I484" i="10"/>
  <c r="I234" i="10"/>
  <c r="I325" i="10"/>
  <c r="I584" i="10"/>
  <c r="I107" i="10"/>
  <c r="I373" i="10"/>
  <c r="I178" i="10"/>
  <c r="I524" i="10"/>
  <c r="I573" i="10"/>
  <c r="I54" i="10"/>
  <c r="I95" i="10"/>
  <c r="I25" i="10"/>
  <c r="I513" i="10"/>
  <c r="I399" i="10"/>
  <c r="I78" i="10"/>
  <c r="I225" i="10"/>
  <c r="I170" i="10"/>
  <c r="I282" i="10"/>
  <c r="I35" i="10"/>
  <c r="I339" i="10"/>
  <c r="I281" i="10"/>
  <c r="I356" i="10"/>
  <c r="I108" i="10"/>
  <c r="I196" i="10"/>
  <c r="I194" i="10"/>
  <c r="I575" i="10"/>
  <c r="I111" i="10"/>
  <c r="I321" i="10"/>
  <c r="I66" i="10"/>
  <c r="I443" i="10"/>
  <c r="I327" i="10"/>
  <c r="I120" i="10"/>
  <c r="I83" i="10"/>
  <c r="I263" i="10"/>
  <c r="I315" i="10"/>
  <c r="I91" i="10"/>
  <c r="I488" i="10"/>
  <c r="I198" i="10"/>
  <c r="I314" i="10"/>
  <c r="I514" i="10"/>
  <c r="I124" i="10"/>
  <c r="I227" i="10"/>
  <c r="I207" i="10"/>
  <c r="I176" i="10"/>
  <c r="I80" i="10"/>
  <c r="I89" i="10"/>
  <c r="I497" i="10"/>
  <c r="I147" i="10"/>
  <c r="I439" i="10"/>
  <c r="I199" i="10"/>
  <c r="I487" i="10"/>
  <c r="I226" i="10"/>
  <c r="I118" i="10"/>
  <c r="I82" i="10"/>
  <c r="I586" i="10"/>
  <c r="I37" i="10"/>
  <c r="I485" i="10"/>
  <c r="I24" i="10"/>
  <c r="I49" i="10"/>
  <c r="I431" i="10"/>
  <c r="I429" i="10"/>
  <c r="I557" i="10"/>
  <c r="I553" i="10"/>
  <c r="I285" i="10"/>
  <c r="I224" i="10"/>
  <c r="I284" i="10"/>
  <c r="I543" i="10"/>
  <c r="I383" i="10"/>
  <c r="I62" i="10"/>
  <c r="I137" i="10"/>
  <c r="I169" i="10"/>
  <c r="I499" i="10"/>
  <c r="I350" i="10"/>
  <c r="I310" i="10"/>
  <c r="I311" i="10"/>
  <c r="I223" i="10"/>
  <c r="I460" i="10"/>
  <c r="I571" i="10"/>
  <c r="I296" i="10"/>
  <c r="I236" i="10"/>
  <c r="I257" i="10"/>
  <c r="I267" i="10"/>
  <c r="I180" i="10"/>
  <c r="I240" i="10"/>
  <c r="I542" i="10"/>
  <c r="I20" i="10"/>
  <c r="I255" i="10"/>
  <c r="I313" i="10"/>
  <c r="I516" i="10"/>
  <c r="I139" i="10"/>
  <c r="I574" i="10"/>
  <c r="I110" i="10"/>
  <c r="I197" i="10"/>
  <c r="I81" i="10"/>
  <c r="I23" i="10"/>
  <c r="I168" i="10"/>
  <c r="I259" i="10" l="1"/>
  <c r="I270" i="10" s="1"/>
  <c r="I462" i="10"/>
  <c r="I473" i="10" s="1"/>
  <c r="I184" i="10"/>
  <c r="I300" i="10"/>
  <c r="I433" i="10"/>
  <c r="I444" i="10" s="1"/>
  <c r="I39" i="10"/>
  <c r="I97" i="10"/>
  <c r="I201" i="10"/>
  <c r="I212" i="10" s="1"/>
  <c r="I242" i="10"/>
  <c r="I329" i="10"/>
  <c r="I213" i="10"/>
  <c r="I503" i="10"/>
  <c r="I317" i="10"/>
  <c r="I328" i="10" s="1"/>
  <c r="I85" i="10"/>
  <c r="I96" i="10" s="1"/>
  <c r="I126" i="10"/>
  <c r="I590" i="10"/>
  <c r="I172" i="10"/>
  <c r="I183" i="10" s="1"/>
  <c r="I27" i="10"/>
  <c r="I38" i="10" s="1"/>
  <c r="I56" i="10"/>
  <c r="I67" i="10" s="1"/>
  <c r="I375" i="10"/>
  <c r="I386" i="10" s="1"/>
  <c r="I155" i="10"/>
  <c r="I520" i="10"/>
  <c r="I531" i="10" s="1"/>
  <c r="I271" i="10"/>
  <c r="I578" i="10"/>
  <c r="I589" i="10" s="1"/>
  <c r="I346" i="10"/>
  <c r="I357" i="10" s="1"/>
  <c r="I532" i="10"/>
  <c r="I387" i="10"/>
  <c r="I561" i="10"/>
  <c r="I143" i="10"/>
  <c r="I154" i="10" s="1"/>
  <c r="I474" i="10"/>
  <c r="I549" i="10"/>
  <c r="I560" i="10" s="1"/>
  <c r="I230" i="10"/>
  <c r="I241" i="10" s="1"/>
  <c r="I445" i="10"/>
  <c r="I416" i="10"/>
  <c r="I288" i="10"/>
  <c r="I299" i="10" s="1"/>
  <c r="I114" i="10"/>
  <c r="I125" i="10" s="1"/>
  <c r="I358" i="10"/>
  <c r="I68" i="10"/>
  <c r="I404" i="10"/>
  <c r="I415" i="10" s="1"/>
  <c r="I491" i="10"/>
  <c r="I502" i="10" s="1"/>
</calcChain>
</file>

<file path=xl/sharedStrings.xml><?xml version="1.0" encoding="utf-8"?>
<sst xmlns="http://schemas.openxmlformats.org/spreadsheetml/2006/main" count="7055" uniqueCount="361">
  <si>
    <t>届出書名</t>
    <rPh sb="0" eb="3">
      <t>トドケデショ</t>
    </rPh>
    <rPh sb="3" eb="4">
      <t>メイ</t>
    </rPh>
    <phoneticPr fontId="1"/>
  </si>
  <si>
    <t>対象E</t>
    <rPh sb="0" eb="2">
      <t>タイショウ</t>
    </rPh>
    <phoneticPr fontId="1"/>
  </si>
  <si>
    <t>＜基本情報＞</t>
    <rPh sb="1" eb="3">
      <t>キホン</t>
    </rPh>
    <rPh sb="3" eb="5">
      <t>ジョウホウ</t>
    </rPh>
    <phoneticPr fontId="1"/>
  </si>
  <si>
    <t>＜届出事項＞</t>
    <rPh sb="1" eb="3">
      <t>トドケデ</t>
    </rPh>
    <rPh sb="3" eb="5">
      <t>ジコウ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</si>
  <si>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</si>
  <si>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</si>
  <si>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</si>
  <si>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</si>
  <si>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</si>
  <si>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</si>
  <si>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</si>
  <si>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</si>
  <si>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</si>
  <si>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</si>
  <si>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規定値（"INS")</t>
    <rPh sb="0" eb="3">
      <t>キテイチ</t>
    </rPh>
    <phoneticPr fontId="1"/>
  </si>
  <si>
    <t>規定</t>
    <rPh sb="0" eb="2">
      <t>キテイ</t>
    </rPh>
    <phoneticPr fontId="1"/>
  </si>
  <si>
    <t>対象DB</t>
    <rPh sb="0" eb="2">
      <t>タイショウ</t>
    </rPh>
    <phoneticPr fontId="1"/>
  </si>
  <si>
    <t>データレコード識別区分</t>
    <rPh sb="7" eb="9">
      <t>シキベツ</t>
    </rPh>
    <rPh sb="9" eb="11">
      <t>クブン</t>
    </rPh>
    <phoneticPr fontId="8"/>
  </si>
  <si>
    <t>操作区分</t>
    <rPh sb="0" eb="2">
      <t>ソウサ</t>
    </rPh>
    <rPh sb="2" eb="4">
      <t>クブン</t>
    </rPh>
    <phoneticPr fontId="8"/>
  </si>
  <si>
    <t>会社コード</t>
    <rPh sb="0" eb="2">
      <t>カイシャ</t>
    </rPh>
    <phoneticPr fontId="8"/>
  </si>
  <si>
    <t>更新区分</t>
    <rPh sb="0" eb="2">
      <t>コウシン</t>
    </rPh>
    <rPh sb="2" eb="4">
      <t>クブン</t>
    </rPh>
    <phoneticPr fontId="8"/>
  </si>
  <si>
    <t>項目変更フラグ（一時停止解除区分）</t>
    <rPh sb="0" eb="2">
      <t>コウモク</t>
    </rPh>
    <rPh sb="2" eb="4">
      <t>ヘンコウ</t>
    </rPh>
    <phoneticPr fontId="8"/>
  </si>
  <si>
    <t>ＳＳＩ連動情報</t>
    <rPh sb="3" eb="5">
      <t>レンドウ</t>
    </rPh>
    <rPh sb="5" eb="7">
      <t>ジョウホウ</t>
    </rPh>
    <phoneticPr fontId="1"/>
  </si>
  <si>
    <t>決済照合商品区分</t>
  </si>
  <si>
    <t>有効決済年月日</t>
  </si>
  <si>
    <t>一時停止解除区分</t>
  </si>
  <si>
    <t>ツール処理対象範囲</t>
    <rPh sb="3" eb="5">
      <t>ショリ</t>
    </rPh>
    <rPh sb="5" eb="7">
      <t>タイショウ</t>
    </rPh>
    <rPh sb="7" eb="9">
      <t>ハンイ</t>
    </rPh>
    <phoneticPr fontId="1"/>
  </si>
  <si>
    <t>#</t>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</si>
  <si>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</si>
  <si>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</si>
  <si>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</si>
  <si>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</si>
  <si>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</si>
  <si>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</si>
  <si>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</si>
  <si>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</si>
  <si>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</si>
  <si>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</si>
  <si>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</si>
  <si>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</si>
  <si>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</si>
  <si>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</si>
  <si>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</si>
  <si>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</si>
  <si>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</si>
  <si>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</si>
  <si>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</si>
  <si>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</si>
  <si>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</si>
  <si>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＊業務ではなく、あくまでマス管のシステム要件。</t>
    <rPh sb="1" eb="3">
      <t>ギョウム</t>
    </rPh>
    <rPh sb="14" eb="15">
      <t>カン</t>
    </rPh>
    <rPh sb="20" eb="22">
      <t>ヨウケン</t>
    </rPh>
    <phoneticPr fontId="1"/>
  </si>
  <si>
    <t>-</t>
    <phoneticPr fontId="1"/>
  </si>
  <si>
    <t>T</t>
    <phoneticPr fontId="1"/>
  </si>
  <si>
    <t>届出非表示項目</t>
    <rPh sb="0" eb="2">
      <t>トドケデ</t>
    </rPh>
    <rPh sb="2" eb="5">
      <t>ヒヒョウジ</t>
    </rPh>
    <rPh sb="5" eb="7">
      <t>コウモク</t>
    </rPh>
    <phoneticPr fontId="1"/>
  </si>
  <si>
    <t>規定値（""(Null値))</t>
    <rPh sb="0" eb="3">
      <t>キテイチ</t>
    </rPh>
    <rPh sb="11" eb="12">
      <t>アタイ</t>
    </rPh>
    <phoneticPr fontId="1"/>
  </si>
  <si>
    <t>-</t>
    <phoneticPr fontId="1"/>
  </si>
  <si>
    <t>対象外</t>
    <rPh sb="0" eb="3">
      <t>タイショウガイ</t>
    </rPh>
    <phoneticPr fontId="1"/>
  </si>
  <si>
    <t>-</t>
    <phoneticPr fontId="1"/>
  </si>
  <si>
    <t>T</t>
    <phoneticPr fontId="1"/>
  </si>
  <si>
    <t>T</t>
    <phoneticPr fontId="1"/>
  </si>
  <si>
    <t>T</t>
    <phoneticPr fontId="1"/>
  </si>
  <si>
    <t>T</t>
    <phoneticPr fontId="1"/>
  </si>
  <si>
    <t>INS</t>
    <phoneticPr fontId="1"/>
  </si>
  <si>
    <t>補記</t>
    <rPh sb="0" eb="2">
      <t>ホキ</t>
    </rPh>
    <phoneticPr fontId="1"/>
  </si>
  <si>
    <t>-</t>
    <phoneticPr fontId="1"/>
  </si>
  <si>
    <t>届出</t>
    <rPh sb="0" eb="2">
      <t>トドケデ</t>
    </rPh>
    <phoneticPr fontId="1"/>
  </si>
  <si>
    <t>F</t>
    <phoneticPr fontId="1"/>
  </si>
  <si>
    <t>Cb</t>
    <phoneticPr fontId="1"/>
  </si>
  <si>
    <t>A</t>
    <phoneticPr fontId="1"/>
  </si>
  <si>
    <t>条件必須</t>
  </si>
  <si>
    <t>F</t>
    <phoneticPr fontId="1"/>
  </si>
  <si>
    <t>A</t>
    <phoneticPr fontId="1"/>
  </si>
  <si>
    <t>-</t>
    <phoneticPr fontId="1"/>
  </si>
  <si>
    <t>F</t>
    <phoneticPr fontId="1"/>
  </si>
  <si>
    <t>Cb</t>
    <phoneticPr fontId="1"/>
  </si>
  <si>
    <t>A</t>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</si>
  <si>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</si>
  <si>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t>
    <phoneticPr fontId="1"/>
  </si>
  <si>
    <t>*マス管csv投入予定日</t>
    <rPh sb="3" eb="4">
      <t>カン</t>
    </rPh>
    <rPh sb="7" eb="9">
      <t>トウニュウ</t>
    </rPh>
    <rPh sb="9" eb="12">
      <t>ヨテイビ</t>
    </rPh>
    <phoneticPr fontId="8"/>
  </si>
  <si>
    <t>T</t>
    <phoneticPr fontId="1"/>
  </si>
  <si>
    <t>コピー</t>
  </si>
  <si>
    <t>T</t>
    <phoneticPr fontId="1"/>
  </si>
  <si>
    <t>以下余白</t>
    <rPh sb="0" eb="2">
      <t>イカ</t>
    </rPh>
    <rPh sb="2" eb="4">
      <t>ヨハク</t>
    </rPh>
    <phoneticPr fontId="1"/>
  </si>
  <si>
    <t>COレコード番号</t>
    <rPh sb="6" eb="8">
      <t>バンゴウ</t>
    </rPh>
    <phoneticPr fontId="1"/>
  </si>
  <si>
    <t>-</t>
    <phoneticPr fontId="1"/>
  </si>
  <si>
    <t>-</t>
    <phoneticPr fontId="1"/>
  </si>
  <si>
    <t>T</t>
    <phoneticPr fontId="1"/>
  </si>
  <si>
    <t>-</t>
    <phoneticPr fontId="1"/>
  </si>
  <si>
    <t>-</t>
    <phoneticPr fontId="1"/>
  </si>
  <si>
    <t>-</t>
    <phoneticPr fontId="1"/>
  </si>
  <si>
    <t>CO登録日時</t>
    <rPh sb="2" eb="4">
      <t>トウロク</t>
    </rPh>
    <rPh sb="4" eb="6">
      <t>ニチジ</t>
    </rPh>
    <phoneticPr fontId="1"/>
  </si>
  <si>
    <t>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</si>
  <si>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</si>
  <si>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</si>
  <si>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</si>
  <si>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</si>
  <si>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</si>
  <si>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〇</t>
    <phoneticPr fontId="1"/>
  </si>
  <si>
    <t>F</t>
    <phoneticPr fontId="1"/>
  </si>
  <si>
    <t>〇</t>
    <phoneticPr fontId="1"/>
  </si>
  <si>
    <t>〇</t>
    <phoneticPr fontId="1"/>
  </si>
  <si>
    <t>〇</t>
    <phoneticPr fontId="1"/>
  </si>
  <si>
    <t>-</t>
    <phoneticPr fontId="1"/>
  </si>
  <si>
    <t>〇</t>
    <phoneticPr fontId="1"/>
  </si>
  <si>
    <t>〇</t>
    <phoneticPr fontId="1"/>
  </si>
  <si>
    <t>〇</t>
    <phoneticPr fontId="1"/>
  </si>
  <si>
    <t>〇</t>
    <phoneticPr fontId="1"/>
  </si>
  <si>
    <t>[条件付書式]
・数字7桁のみを許容
・下２桁は00のみを許容</t>
    <rPh sb="1" eb="4">
      <t>ジョウケンツキ</t>
    </rPh>
    <rPh sb="4" eb="6">
      <t>ショシキ</t>
    </rPh>
    <rPh sb="9" eb="11">
      <t>スウジ</t>
    </rPh>
    <rPh sb="12" eb="13">
      <t>ケタ</t>
    </rPh>
    <rPh sb="16" eb="18">
      <t>キョヨウ</t>
    </rPh>
    <rPh sb="20" eb="21">
      <t>シモ</t>
    </rPh>
    <rPh sb="22" eb="23">
      <t>ケタ</t>
    </rPh>
    <rPh sb="29" eb="31">
      <t>キョヨウ</t>
    </rPh>
    <phoneticPr fontId="1"/>
  </si>
  <si>
    <t>規定値（""(Null値))</t>
    <rPh sb="0" eb="3">
      <t>キテイチ</t>
    </rPh>
    <rPh sb="11" eb="12">
      <t>チ</t>
    </rPh>
    <phoneticPr fontId="1"/>
  </si>
  <si>
    <t>規定値（"29991231")</t>
    <phoneticPr fontId="1"/>
  </si>
  <si>
    <t>規定</t>
    <phoneticPr fontId="1"/>
  </si>
  <si>
    <t>[関数]
「1」：株式
「2」：転換社債（転換社債型新株予約権付社債）
「4」：一般債　
「6」：短期社債
「A」：株式貸借</t>
    <rPh sb="9" eb="11">
      <t>カブシキ</t>
    </rPh>
    <rPh sb="16" eb="18">
      <t>テンカン</t>
    </rPh>
    <rPh sb="18" eb="20">
      <t>シャサイ</t>
    </rPh>
    <rPh sb="21" eb="23">
      <t>テンカン</t>
    </rPh>
    <rPh sb="23" eb="26">
      <t>シャサイガタ</t>
    </rPh>
    <rPh sb="26" eb="31">
      <t>シンカブヨヤクケン</t>
    </rPh>
    <rPh sb="31" eb="32">
      <t>ツキ</t>
    </rPh>
    <rPh sb="32" eb="34">
      <t>シャサイ</t>
    </rPh>
    <rPh sb="40" eb="42">
      <t>イッパン</t>
    </rPh>
    <rPh sb="42" eb="43">
      <t>サイ</t>
    </rPh>
    <rPh sb="49" eb="51">
      <t>タンキ</t>
    </rPh>
    <rPh sb="51" eb="53">
      <t>シャサイ</t>
    </rPh>
    <rPh sb="58" eb="60">
      <t>カブシキ</t>
    </rPh>
    <rPh sb="60" eb="62">
      <t>タイシャク</t>
    </rPh>
    <phoneticPr fontId="1"/>
  </si>
  <si>
    <t>[条件付書式]
英数字11桁</t>
    <phoneticPr fontId="1"/>
  </si>
  <si>
    <t>[条件付書式]
英数字８桁</t>
    <phoneticPr fontId="1"/>
  </si>
  <si>
    <t>db178</t>
    <phoneticPr fontId="1"/>
  </si>
  <si>
    <t>db178</t>
    <phoneticPr fontId="1"/>
  </si>
  <si>
    <t>SSI</t>
    <phoneticPr fontId="1"/>
  </si>
  <si>
    <t>[条件付書式]
プルダウンによる選択（株式（株式貸借以外）or株式貸借or一般債or短期社債or転換社債）</t>
    <rPh sb="1" eb="4">
      <t>ジョウケンツキ</t>
    </rPh>
    <rPh sb="4" eb="6">
      <t>ショシキ</t>
    </rPh>
    <rPh sb="16" eb="18">
      <t>センタク</t>
    </rPh>
    <rPh sb="19" eb="21">
      <t>カブシキ</t>
    </rPh>
    <rPh sb="22" eb="24">
      <t>カブシキ</t>
    </rPh>
    <rPh sb="24" eb="26">
      <t>タイシャク</t>
    </rPh>
    <rPh sb="26" eb="28">
      <t>イガイ</t>
    </rPh>
    <rPh sb="37" eb="39">
      <t>イッパン</t>
    </rPh>
    <rPh sb="39" eb="40">
      <t>サイ</t>
    </rPh>
    <rPh sb="42" eb="44">
      <t>タンキ</t>
    </rPh>
    <rPh sb="44" eb="46">
      <t>シャサイ</t>
    </rPh>
    <phoneticPr fontId="1"/>
  </si>
  <si>
    <t>SSI</t>
    <phoneticPr fontId="1"/>
  </si>
  <si>
    <t>[条件付書式]
プルダウンによる選択（リリース実行可orリリース実行不可）</t>
    <rPh sb="1" eb="4">
      <t>ジョウケンツキ</t>
    </rPh>
    <rPh sb="4" eb="6">
      <t>ショシキ</t>
    </rPh>
    <rPh sb="16" eb="18">
      <t>センタク</t>
    </rPh>
    <rPh sb="23" eb="25">
      <t>ジッコウ</t>
    </rPh>
    <rPh sb="25" eb="26">
      <t>カ</t>
    </rPh>
    <rPh sb="32" eb="34">
      <t>ジッコウ</t>
    </rPh>
    <rPh sb="34" eb="36">
      <t>フカ</t>
    </rPh>
    <phoneticPr fontId="1"/>
  </si>
  <si>
    <t>[関数]
「RELE」：リリース実行可
「NREL」：リリース実行不可</t>
    <rPh sb="1" eb="3">
      <t>カンスウ</t>
    </rPh>
    <rPh sb="16" eb="18">
      <t>ジッコウ</t>
    </rPh>
    <rPh sb="18" eb="19">
      <t>カ</t>
    </rPh>
    <rPh sb="31" eb="33">
      <t>ジッコウ</t>
    </rPh>
    <rPh sb="33" eb="35">
      <t>フカ</t>
    </rPh>
    <phoneticPr fontId="1"/>
  </si>
  <si>
    <t>[条件付書式]
プルダウンによる選択（一時停止解除or一時停止）</t>
    <phoneticPr fontId="1"/>
  </si>
  <si>
    <t>必須</t>
    <phoneticPr fontId="1"/>
  </si>
  <si>
    <t>必須</t>
    <phoneticPr fontId="1"/>
  </si>
  <si>
    <t>条件必須</t>
    <phoneticPr fontId="1"/>
  </si>
  <si>
    <t>条件必須</t>
    <phoneticPr fontId="1"/>
  </si>
  <si>
    <t>COのDBを上書きする際に、対象レコードを特定するための項目。</t>
    <phoneticPr fontId="1"/>
  </si>
  <si>
    <t>COレコード番号を生かすために必要なCOデータベースのフィールド枠。</t>
    <phoneticPr fontId="1"/>
  </si>
  <si>
    <t>COレコード番号を生かすために必要なCOデータベースのフィールド枠。</t>
    <phoneticPr fontId="1"/>
  </si>
  <si>
    <t>COレコード番号を生かすために必要なCOデータベースのフィールド枠。</t>
    <phoneticPr fontId="1"/>
  </si>
  <si>
    <t>SSI</t>
    <phoneticPr fontId="1"/>
  </si>
  <si>
    <t>必須</t>
    <phoneticPr fontId="1"/>
  </si>
  <si>
    <t>任意</t>
    <rPh sb="0" eb="2">
      <t>ニンイ</t>
    </rPh>
    <phoneticPr fontId="1"/>
  </si>
  <si>
    <t>対象外</t>
    <rPh sb="0" eb="3">
      <t>タイショウガイ</t>
    </rPh>
    <phoneticPr fontId="1"/>
  </si>
  <si>
    <t>Ca</t>
    <phoneticPr fontId="1"/>
  </si>
  <si>
    <t>C</t>
    <phoneticPr fontId="1"/>
  </si>
  <si>
    <t>Cb</t>
    <phoneticPr fontId="1"/>
  </si>
  <si>
    <t>Ca</t>
    <phoneticPr fontId="1"/>
  </si>
  <si>
    <t>Ca</t>
    <phoneticPr fontId="1"/>
  </si>
  <si>
    <t>以下の条件を満たす場合、入力必須。
・更新区分＝「1」（新規）
・操作区分＝「INS」（登録）</t>
    <phoneticPr fontId="1"/>
  </si>
  <si>
    <t>[関数]
「0000」：一時停止解除
「9999」：一時停止</t>
    <phoneticPr fontId="1"/>
  </si>
  <si>
    <t>-</t>
    <phoneticPr fontId="1"/>
  </si>
  <si>
    <t>T</t>
    <phoneticPr fontId="1"/>
  </si>
  <si>
    <t>ルックアップ</t>
    <phoneticPr fontId="1"/>
  </si>
  <si>
    <t>対象外</t>
    <rPh sb="0" eb="3">
      <t>タイショウガイ</t>
    </rPh>
    <phoneticPr fontId="1"/>
  </si>
  <si>
    <t>共通参考情報</t>
    <phoneticPr fontId="1"/>
  </si>
  <si>
    <t>目的地等参考情報</t>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</si>
  <si>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</si>
  <si>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</si>
  <si>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</si>
  <si>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</si>
  <si>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</si>
  <si>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</si>
  <si>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</si>
  <si>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適用開始日</t>
    <rPh sb="0" eb="2">
      <t>テキヨウ</t>
    </rPh>
    <rPh sb="2" eb="4">
      <t>カイシ</t>
    </rPh>
    <rPh sb="4" eb="5">
      <t>ビ</t>
    </rPh>
    <phoneticPr fontId="1"/>
  </si>
  <si>
    <t>金融機関識別コード</t>
    <rPh sb="0" eb="2">
      <t>キンユウ</t>
    </rPh>
    <rPh sb="2" eb="4">
      <t>キカン</t>
    </rPh>
    <rPh sb="4" eb="6">
      <t>シキベツ</t>
    </rPh>
    <phoneticPr fontId="1"/>
  </si>
  <si>
    <t>＜備考＞</t>
    <rPh sb="1" eb="3">
      <t>ビコウ</t>
    </rPh>
    <phoneticPr fontId="1"/>
  </si>
  <si>
    <t>以　上</t>
    <rPh sb="0" eb="1">
      <t>イ</t>
    </rPh>
    <rPh sb="2" eb="3">
      <t>ウエ</t>
    </rPh>
    <phoneticPr fontId="1"/>
  </si>
  <si>
    <t>証券口座番号</t>
    <rPh sb="0" eb="2">
      <t>ショウケン</t>
    </rPh>
    <rPh sb="2" eb="4">
      <t>コウザ</t>
    </rPh>
    <rPh sb="4" eb="6">
      <t>バンゴウ</t>
    </rPh>
    <phoneticPr fontId="1"/>
  </si>
  <si>
    <t>商品区分</t>
    <rPh sb="0" eb="2">
      <t>ショウヒン</t>
    </rPh>
    <rPh sb="2" eb="4">
      <t>クブン</t>
    </rPh>
    <phoneticPr fontId="1"/>
  </si>
  <si>
    <t>有効決済日</t>
    <rPh sb="0" eb="2">
      <t>ユウコウ</t>
    </rPh>
    <rPh sb="2" eb="5">
      <t>ケッサイビ</t>
    </rPh>
    <phoneticPr fontId="1"/>
  </si>
  <si>
    <t>渡方</t>
    <rPh sb="0" eb="1">
      <t>ワタ</t>
    </rPh>
    <rPh sb="1" eb="2">
      <t>カタ</t>
    </rPh>
    <phoneticPr fontId="1"/>
  </si>
  <si>
    <t>受方</t>
    <rPh sb="0" eb="1">
      <t>ウ</t>
    </rPh>
    <rPh sb="1" eb="2">
      <t>カタ</t>
    </rPh>
    <phoneticPr fontId="1"/>
  </si>
  <si>
    <t>規定値（"711000"）</t>
    <rPh sb="0" eb="3">
      <t>キテイチ</t>
    </rPh>
    <phoneticPr fontId="1"/>
  </si>
  <si>
    <t>[入力規則]
YYYY/MM/DD</t>
    <rPh sb="1" eb="3">
      <t>ニュウリョク</t>
    </rPh>
    <rPh sb="3" eb="5">
      <t>キソク</t>
    </rPh>
    <phoneticPr fontId="1"/>
  </si>
  <si>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</si>
  <si>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</si>
  <si>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[入力規則]
・数字のみ
・８桁</t>
    <rPh sb="1" eb="3">
      <t>ニュウリョク</t>
    </rPh>
    <rPh sb="3" eb="5">
      <t>キソク</t>
    </rPh>
    <rPh sb="8" eb="10">
      <t>スウジ</t>
    </rPh>
    <rPh sb="15" eb="16">
      <t>ケタ</t>
    </rPh>
    <phoneticPr fontId="1"/>
  </si>
  <si>
    <t>[入力規則]
・数字のみ
・８桁</t>
    <rPh sb="8" eb="10">
      <t>スウジ</t>
    </rPh>
    <rPh sb="15" eb="16">
      <t>ケタ</t>
    </rPh>
    <phoneticPr fontId="1"/>
  </si>
  <si>
    <t>[条件付書式]
プルダウンによる選択（新規or変更）</t>
    <rPh sb="1" eb="4">
      <t>ジョウケンツキ</t>
    </rPh>
    <rPh sb="4" eb="6">
      <t>ショシキ</t>
    </rPh>
    <rPh sb="16" eb="18">
      <t>センタク</t>
    </rPh>
    <rPh sb="19" eb="21">
      <t>シンキ</t>
    </rPh>
    <rPh sb="23" eb="25">
      <t>ヘンコウ</t>
    </rPh>
    <phoneticPr fontId="1"/>
  </si>
  <si>
    <t>[関数]
適用開始日の日付を取得し、YYYY/MM/DD形式で格納する。</t>
    <rPh sb="1" eb="3">
      <t>カンスウ</t>
    </rPh>
    <rPh sb="5" eb="7">
      <t>テキヨウ</t>
    </rPh>
    <rPh sb="7" eb="9">
      <t>カイシ</t>
    </rPh>
    <rPh sb="9" eb="10">
      <t>ビ</t>
    </rPh>
    <rPh sb="11" eb="13">
      <t>ヒヅケ</t>
    </rPh>
    <rPh sb="14" eb="16">
      <t>シュトク</t>
    </rPh>
    <rPh sb="28" eb="30">
      <t>ケイシキ</t>
    </rPh>
    <rPh sb="31" eb="33">
      <t>カクノウ</t>
    </rPh>
    <phoneticPr fontId="1"/>
  </si>
  <si>
    <t>適用開始年月日（マス管用）</t>
    <rPh sb="0" eb="2">
      <t>テキヨウ</t>
    </rPh>
    <rPh sb="2" eb="4">
      <t>カイシ</t>
    </rPh>
    <rPh sb="4" eb="7">
      <t>ネンガッピ</t>
    </rPh>
    <phoneticPr fontId="8"/>
  </si>
  <si>
    <t>項目変更フラグ（利用開始年月日（マス管用））</t>
    <rPh sb="0" eb="2">
      <t>コウモク</t>
    </rPh>
    <rPh sb="2" eb="4">
      <t>ヘンコウ</t>
    </rPh>
    <rPh sb="8" eb="10">
      <t>リヨウ</t>
    </rPh>
    <rPh sb="10" eb="12">
      <t>カイシ</t>
    </rPh>
    <rPh sb="12" eb="15">
      <t>ネンガッピ</t>
    </rPh>
    <phoneticPr fontId="8"/>
  </si>
  <si>
    <t>利用開始年月日（マス管用）</t>
    <rPh sb="0" eb="2">
      <t>リヨウ</t>
    </rPh>
    <rPh sb="2" eb="4">
      <t>カイシ</t>
    </rPh>
    <rPh sb="4" eb="7">
      <t>ネンガッピ</t>
    </rPh>
    <phoneticPr fontId="8"/>
  </si>
  <si>
    <t>項目変更フラグ（利用終了年月日（マス管用））</t>
    <rPh sb="0" eb="2">
      <t>コウモク</t>
    </rPh>
    <rPh sb="2" eb="4">
      <t>ヘンコウ</t>
    </rPh>
    <rPh sb="8" eb="10">
      <t>リヨウ</t>
    </rPh>
    <rPh sb="10" eb="12">
      <t>シュウリョウ</t>
    </rPh>
    <rPh sb="12" eb="15">
      <t>ネンガッピ</t>
    </rPh>
    <phoneticPr fontId="8"/>
  </si>
  <si>
    <t>利用終了年月日（マス管用）</t>
    <rPh sb="0" eb="2">
      <t>リヨウ</t>
    </rPh>
    <rPh sb="2" eb="4">
      <t>シュウリョウ</t>
    </rPh>
    <rPh sb="4" eb="7">
      <t>ネンガッピ</t>
    </rPh>
    <phoneticPr fontId="8"/>
  </si>
  <si>
    <t>*利用開始年月日（ＣＯ用）</t>
    <rPh sb="1" eb="3">
      <t>リヨウ</t>
    </rPh>
    <rPh sb="3" eb="5">
      <t>カイシ</t>
    </rPh>
    <rPh sb="5" eb="8">
      <t>ネンガッピ</t>
    </rPh>
    <phoneticPr fontId="8"/>
  </si>
  <si>
    <t>*レコード開始年月日（ＣＯ用）</t>
    <rPh sb="5" eb="7">
      <t>カイシ</t>
    </rPh>
    <rPh sb="7" eb="10">
      <t>ネンガッピ</t>
    </rPh>
    <phoneticPr fontId="8"/>
  </si>
  <si>
    <t>*組織名称（ＣＯ用）</t>
    <rPh sb="1" eb="3">
      <t>ソシキ</t>
    </rPh>
    <rPh sb="3" eb="5">
      <t>メイショウ</t>
    </rPh>
    <phoneticPr fontId="1"/>
  </si>
  <si>
    <t>*レコード終了年月日（ＣＯ用）</t>
    <rPh sb="5" eb="7">
      <t>シュウリョウ</t>
    </rPh>
    <rPh sb="7" eb="10">
      <t>ネンガッピ</t>
    </rPh>
    <phoneticPr fontId="8"/>
  </si>
  <si>
    <t>*利用終了年月日（ＣＯ用）</t>
    <rPh sb="1" eb="3">
      <t>リヨウ</t>
    </rPh>
    <rPh sb="3" eb="5">
      <t>シュウリョウ</t>
    </rPh>
    <rPh sb="5" eb="8">
      <t>ネンガッピ</t>
    </rPh>
    <phoneticPr fontId="8"/>
  </si>
  <si>
    <t>代表者役職名：</t>
    <rPh sb="0" eb="3">
      <t>ダイヒョウシャ</t>
    </rPh>
    <rPh sb="3" eb="6">
      <t>ヤクショクメイ</t>
    </rPh>
    <phoneticPr fontId="1"/>
  </si>
  <si>
    <t>代表者名：</t>
    <rPh sb="0" eb="3">
      <t>ダイヒョウシャ</t>
    </rPh>
    <rPh sb="3" eb="4">
      <t>メイ</t>
    </rPh>
    <phoneticPr fontId="1"/>
  </si>
  <si>
    <t>（決済照合システム）</t>
    <phoneticPr fontId="1"/>
  </si>
  <si>
    <t>提出日：</t>
    <rPh sb="0" eb="2">
      <t>テイシュツ</t>
    </rPh>
    <rPh sb="2" eb="3">
      <t>ビ</t>
    </rPh>
    <phoneticPr fontId="1"/>
  </si>
  <si>
    <t>本店所在地：</t>
    <rPh sb="0" eb="2">
      <t>ホンテン</t>
    </rPh>
    <rPh sb="2" eb="5">
      <t>ショザイチ</t>
    </rPh>
    <phoneticPr fontId="1"/>
  </si>
  <si>
    <t>1．基本事項</t>
    <rPh sb="2" eb="4">
      <t>キホン</t>
    </rPh>
    <rPh sb="4" eb="6">
      <t>ジコウ</t>
    </rPh>
    <phoneticPr fontId="1"/>
  </si>
  <si>
    <t>※1</t>
    <phoneticPr fontId="1"/>
  </si>
  <si>
    <t>※2</t>
    <phoneticPr fontId="1"/>
  </si>
  <si>
    <t>※3</t>
    <phoneticPr fontId="1"/>
  </si>
  <si>
    <t>[関数]
届出書上の区分が
追加、変更：「1」
削除：Null</t>
    <rPh sb="5" eb="8">
      <t>トドケデショ</t>
    </rPh>
    <rPh sb="8" eb="9">
      <t>ジョウ</t>
    </rPh>
    <rPh sb="10" eb="12">
      <t>クブン</t>
    </rPh>
    <rPh sb="14" eb="16">
      <t>ツイカ</t>
    </rPh>
    <rPh sb="17" eb="19">
      <t>ヘンコウ</t>
    </rPh>
    <rPh sb="24" eb="26">
      <t>サクジョ</t>
    </rPh>
    <phoneticPr fontId="1"/>
  </si>
  <si>
    <t>[関数]
届出書上の区分が「追加」、「変更」なら、届出書上の「適用日」を転記する。それ以外の場合には、Null値とする。</t>
    <rPh sb="1" eb="3">
      <t>カンスウ</t>
    </rPh>
    <rPh sb="5" eb="8">
      <t>トドケデショ</t>
    </rPh>
    <rPh sb="8" eb="9">
      <t>ジョウ</t>
    </rPh>
    <rPh sb="10" eb="12">
      <t>クブン</t>
    </rPh>
    <rPh sb="14" eb="16">
      <t>ツイカ</t>
    </rPh>
    <rPh sb="19" eb="21">
      <t>ヘンコウ</t>
    </rPh>
    <rPh sb="25" eb="28">
      <t>トドケデショ</t>
    </rPh>
    <rPh sb="28" eb="29">
      <t>ジョウ</t>
    </rPh>
    <rPh sb="31" eb="33">
      <t>テキヨウ</t>
    </rPh>
    <rPh sb="33" eb="34">
      <t>ビ</t>
    </rPh>
    <rPh sb="36" eb="38">
      <t>テンキ</t>
    </rPh>
    <rPh sb="43" eb="45">
      <t>イガイ</t>
    </rPh>
    <rPh sb="46" eb="48">
      <t>バアイ</t>
    </rPh>
    <rPh sb="55" eb="56">
      <t>アタイ</t>
    </rPh>
    <phoneticPr fontId="1"/>
  </si>
  <si>
    <t>証券口座番号</t>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</si>
  <si>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</si>
  <si>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</si>
  <si>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
区分</t>
    <rPh sb="0" eb="2">
      <t>トドケデ</t>
    </rPh>
    <rPh sb="3" eb="5">
      <t>クブン</t>
    </rPh>
    <phoneticPr fontId="1"/>
  </si>
  <si>
    <t>渡方</t>
    <rPh sb="0" eb="1">
      <t>ワタ</t>
    </rPh>
    <rPh sb="1" eb="2">
      <t>カタ</t>
    </rPh>
    <phoneticPr fontId="1"/>
  </si>
  <si>
    <t>一時停止
/解除</t>
    <rPh sb="0" eb="2">
      <t>イチジ</t>
    </rPh>
    <rPh sb="2" eb="4">
      <t>テイシ</t>
    </rPh>
    <rPh sb="6" eb="8">
      <t>カイジョ</t>
    </rPh>
    <phoneticPr fontId="1"/>
  </si>
  <si>
    <t>＜本申請に係る連絡先＞</t>
    <rPh sb="1" eb="2">
      <t>ホン</t>
    </rPh>
    <rPh sb="5" eb="6">
      <t>カカ</t>
    </rPh>
    <rPh sb="7" eb="10">
      <t>レンラクサキ</t>
    </rPh>
    <phoneticPr fontId="1"/>
  </si>
  <si>
    <t>担当部署・担当者名：</t>
    <phoneticPr fontId="1"/>
  </si>
  <si>
    <t>担当者電話番号：</t>
    <phoneticPr fontId="1"/>
  </si>
  <si>
    <t>　当社は、国内取引においてＳＳＩを利用して決済照合を行う際のリリース・フラグ及び一時停止／解除の初期値について必要な事項を、下記のとおり届け出いたします。</t>
    <rPh sb="1" eb="3">
      <t>トウシャ</t>
    </rPh>
    <rPh sb="55" eb="57">
      <t>ヒツヨウ</t>
    </rPh>
    <rPh sb="58" eb="60">
      <t>ジコウ</t>
    </rPh>
    <phoneticPr fontId="1"/>
  </si>
  <si>
    <t>2. リリース・フラグ、一時停止／解除</t>
    <rPh sb="12" eb="14">
      <t>イチジ</t>
    </rPh>
    <rPh sb="14" eb="16">
      <t>テイシ</t>
    </rPh>
    <rPh sb="17" eb="19">
      <t>カイジョ</t>
    </rPh>
    <phoneticPr fontId="1"/>
  </si>
  <si>
    <t>リリース・フラグ</t>
  </si>
  <si>
    <t>PSMS-B02_決済照合システム（国内取引）リリース・フラグ及び一時停止・解除に関する届出書</t>
    <rPh sb="9" eb="11">
      <t>ケッサイ</t>
    </rPh>
    <rPh sb="11" eb="13">
      <t>ショウゴウ</t>
    </rPh>
    <rPh sb="18" eb="20">
      <t>コクナイ</t>
    </rPh>
    <rPh sb="20" eb="22">
      <t>トリヒキ</t>
    </rPh>
    <rPh sb="31" eb="32">
      <t>オヨ</t>
    </rPh>
    <rPh sb="33" eb="35">
      <t>イチジ</t>
    </rPh>
    <rPh sb="35" eb="37">
      <t>テイシ</t>
    </rPh>
    <rPh sb="38" eb="40">
      <t>カイジョ</t>
    </rPh>
    <rPh sb="41" eb="42">
      <t>カン</t>
    </rPh>
    <rPh sb="44" eb="47">
      <t>トドケデショ</t>
    </rPh>
    <phoneticPr fontId="1"/>
  </si>
  <si>
    <t>項目変更フラグ（受方リリース・フラグ）</t>
    <rPh sb="0" eb="2">
      <t>コウモク</t>
    </rPh>
    <rPh sb="2" eb="4">
      <t>ヘンコウ</t>
    </rPh>
    <rPh sb="8" eb="9">
      <t>ウケ</t>
    </rPh>
    <rPh sb="9" eb="10">
      <t>カタ</t>
    </rPh>
    <phoneticPr fontId="8"/>
  </si>
  <si>
    <t>受方リリース・フラグ</t>
  </si>
  <si>
    <t>項目変更フラグ（渡方リリース・フラグ）</t>
    <rPh sb="0" eb="2">
      <t>コウモク</t>
    </rPh>
    <rPh sb="2" eb="4">
      <t>ヘンコウ</t>
    </rPh>
    <phoneticPr fontId="8"/>
  </si>
  <si>
    <t>渡方リリース・フラグ</t>
  </si>
  <si>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</si>
  <si>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金融機関識別コードを半角英数字で御記入ください。</t>
    <rPh sb="12" eb="15">
      <t>エイスウジ</t>
    </rPh>
    <phoneticPr fontId="1"/>
  </si>
  <si>
    <t>短期社債</t>
  </si>
  <si>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</si>
  <si>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</si>
  <si>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</si>
  <si>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</si>
  <si>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</si>
  <si>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8"/>
  </si>
  <si>
    <t>シス投入データ</t>
    <rPh sb="2" eb="4">
      <t>トウニュウ</t>
    </rPh>
    <phoneticPr fontId="8"/>
  </si>
  <si>
    <t>他部署等補記データ</t>
    <rPh sb="0" eb="1">
      <t>タ</t>
    </rPh>
    <rPh sb="1" eb="3">
      <t>ブショ</t>
    </rPh>
    <rPh sb="3" eb="4">
      <t>トウ</t>
    </rPh>
    <rPh sb="4" eb="6">
      <t>ホキ</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</si>
  <si>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</si>
  <si>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適用開始年月日</t>
  </si>
  <si>
    <t>統合ＷＥＢ代行会社会社コード</t>
    <rPh sb="0" eb="2">
      <t>トウゴウ</t>
    </rPh>
    <rPh sb="5" eb="9">
      <t>ダイコウカイシャ</t>
    </rPh>
    <rPh sb="9" eb="11">
      <t>カイシャ</t>
    </rPh>
    <phoneticPr fontId="8"/>
  </si>
  <si>
    <t>統合ＷＥＢ代行会社予備会社コード</t>
    <rPh sb="0" eb="2">
      <t>トウゴウ</t>
    </rPh>
    <rPh sb="5" eb="9">
      <t>ダイコウカイシャ</t>
    </rPh>
    <rPh sb="9" eb="11">
      <t>ヨビ</t>
    </rPh>
    <rPh sb="11" eb="13">
      <t>カイシャ</t>
    </rPh>
    <phoneticPr fontId="8"/>
  </si>
  <si>
    <t>YYYY/MM/DD形式で記載</t>
    <rPh sb="10" eb="12">
      <t>ケイシキ</t>
    </rPh>
    <rPh sb="13" eb="15">
      <t>キサイ</t>
    </rPh>
    <phoneticPr fontId="1"/>
  </si>
  <si>
    <t>ＣＰ機構加入者</t>
    <phoneticPr fontId="8"/>
  </si>
  <si>
    <t>投信機構加入者</t>
    <phoneticPr fontId="8"/>
  </si>
  <si>
    <t>銘柄情報計算会社会社コード</t>
    <rPh sb="0" eb="2">
      <t>メイガラ</t>
    </rPh>
    <rPh sb="2" eb="4">
      <t>ジョウホウ</t>
    </rPh>
    <rPh sb="4" eb="8">
      <t>ケイサンカイシャ</t>
    </rPh>
    <rPh sb="8" eb="10">
      <t>カイシャ</t>
    </rPh>
    <phoneticPr fontId="8"/>
  </si>
  <si>
    <t>口座系</t>
    <rPh sb="0" eb="2">
      <t>コウザ</t>
    </rPh>
    <rPh sb="2" eb="3">
      <t>ケイ</t>
    </rPh>
    <phoneticPr fontId="8"/>
  </si>
  <si>
    <t>口座系番号</t>
    <rPh sb="0" eb="2">
      <t>コウザ</t>
    </rPh>
    <rPh sb="2" eb="3">
      <t>ケイ</t>
    </rPh>
    <rPh sb="3" eb="5">
      <t>バンゴウ</t>
    </rPh>
    <phoneticPr fontId="8"/>
  </si>
  <si>
    <t>株式等口座</t>
    <rPh sb="0" eb="2">
      <t>カブシキ</t>
    </rPh>
    <rPh sb="2" eb="3">
      <t>トウ</t>
    </rPh>
    <rPh sb="3" eb="5">
      <t>コウザ</t>
    </rPh>
    <phoneticPr fontId="8"/>
  </si>
  <si>
    <t>区分口座コード</t>
    <rPh sb="0" eb="2">
      <t>クブン</t>
    </rPh>
    <rPh sb="2" eb="4">
      <t>コウザ</t>
    </rPh>
    <phoneticPr fontId="8"/>
  </si>
  <si>
    <t>接続会社利用フラグ</t>
  </si>
  <si>
    <t>ＭＪ夜間バッチ結果配信フラグ</t>
  </si>
  <si>
    <t>口座振替計算会社会社コード</t>
  </si>
  <si>
    <t>株主通知計算会社会社コード</t>
    <phoneticPr fontId="8"/>
  </si>
  <si>
    <t>元利金計算会社会社コード</t>
  </si>
  <si>
    <t>統合ＷＥＢ代行会社会社コード</t>
  </si>
  <si>
    <t>統合ＷＥＢ代行会社予備会社コード</t>
  </si>
  <si>
    <t>加入者ＷＥＢ代行会社会社コード</t>
  </si>
  <si>
    <t>外株口座</t>
    <phoneticPr fontId="8"/>
  </si>
  <si>
    <t>計算会社会社コード</t>
    <phoneticPr fontId="8"/>
  </si>
  <si>
    <t>ＳＢ口座</t>
    <rPh sb="2" eb="4">
      <t>コウザ</t>
    </rPh>
    <phoneticPr fontId="8"/>
  </si>
  <si>
    <t>銘柄情報計算会社会社コード</t>
  </si>
  <si>
    <t>ＣＰ口座</t>
    <phoneticPr fontId="8"/>
  </si>
  <si>
    <t>投信口座</t>
    <rPh sb="0" eb="2">
      <t>トウシン</t>
    </rPh>
    <rPh sb="2" eb="4">
      <t>コウザ</t>
    </rPh>
    <phoneticPr fontId="8"/>
  </si>
  <si>
    <t>株式等代理人</t>
    <rPh sb="0" eb="3">
      <t>カブシキナド</t>
    </rPh>
    <rPh sb="3" eb="6">
      <t>ダイリニン</t>
    </rPh>
    <phoneticPr fontId="8"/>
  </si>
  <si>
    <t>社債権者計算会社会社コード</t>
  </si>
  <si>
    <t>ＳＢ代理人</t>
    <rPh sb="2" eb="5">
      <t>ダイリニン</t>
    </rPh>
    <phoneticPr fontId="8"/>
  </si>
  <si>
    <t>ＣＰ代理人</t>
    <phoneticPr fontId="8"/>
  </si>
  <si>
    <t>株式等資金決済会社</t>
    <rPh sb="0" eb="2">
      <t>カブシキ</t>
    </rPh>
    <rPh sb="2" eb="3">
      <t>トウ</t>
    </rPh>
    <rPh sb="3" eb="5">
      <t>シキン</t>
    </rPh>
    <rPh sb="5" eb="7">
      <t>ケッサイ</t>
    </rPh>
    <rPh sb="7" eb="9">
      <t>ガイシャ</t>
    </rPh>
    <phoneticPr fontId="8"/>
  </si>
  <si>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</si>
  <si>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</si>
  <si>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</si>
  <si>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</si>
  <si>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</si>
  <si>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</si>
  <si>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</si>
  <si>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8"/>
  </si>
  <si>
    <t>ＣＰ資金決済会社</t>
    <phoneticPr fontId="8"/>
  </si>
  <si>
    <t>投信資金決済会社</t>
    <phoneticPr fontId="8"/>
  </si>
  <si>
    <t>投信受託会社</t>
    <phoneticPr fontId="8"/>
  </si>
  <si>
    <t>株式等発行者</t>
    <phoneticPr fontId="8"/>
  </si>
  <si>
    <t>ＣＰ発行者</t>
    <phoneticPr fontId="8"/>
  </si>
  <si>
    <t>投信発行者</t>
    <phoneticPr fontId="8"/>
  </si>
  <si>
    <t>ＴＡ</t>
    <phoneticPr fontId="8"/>
  </si>
  <si>
    <t>株式事務取扱機関</t>
    <phoneticPr fontId="8"/>
  </si>
  <si>
    <t>決済照合利用会社</t>
    <phoneticPr fontId="8"/>
  </si>
  <si>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</si>
  <si>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</si>
  <si>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</si>
  <si>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</si>
  <si>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</si>
  <si>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</si>
  <si>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</si>
  <si>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</si>
  <si>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</si>
  <si>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</si>
  <si>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</si>
  <si>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株式</t>
    <phoneticPr fontId="1"/>
  </si>
  <si>
    <t>株式(貸借)</t>
    <phoneticPr fontId="1"/>
  </si>
  <si>
    <t>転換社債（転換社債型新株予約権付社債）</t>
    <phoneticPr fontId="1"/>
  </si>
  <si>
    <t>一般債</t>
    <phoneticPr fontId="1"/>
  </si>
  <si>
    <t>A</t>
    <phoneticPr fontId="1"/>
  </si>
  <si>
    <t>SSI連動情報</t>
    <rPh sb="3" eb="5">
      <t>レンドウ</t>
    </rPh>
    <rPh sb="5" eb="7">
      <t>ジョウホウ</t>
    </rPh>
    <phoneticPr fontId="1"/>
  </si>
  <si>
    <t>【補記必須】
YYYYMMDD形式の数字8桁で、原則として参加者が記入した適用日を入力する。</t>
    <rPh sb="1" eb="3">
      <t>ホキ</t>
    </rPh>
    <rPh sb="3" eb="5">
      <t>ヒッス</t>
    </rPh>
    <rPh sb="15" eb="17">
      <t>ケイシキ</t>
    </rPh>
    <rPh sb="18" eb="20">
      <t>スウジ</t>
    </rPh>
    <rPh sb="21" eb="22">
      <t>ケタ</t>
    </rPh>
    <rPh sb="24" eb="26">
      <t>ゲンソク</t>
    </rPh>
    <rPh sb="29" eb="32">
      <t>サンカシャ</t>
    </rPh>
    <rPh sb="33" eb="35">
      <t>キニュウ</t>
    </rPh>
    <rPh sb="37" eb="39">
      <t>テキヨウ</t>
    </rPh>
    <rPh sb="39" eb="40">
      <t>ビ</t>
    </rPh>
    <rPh sb="41" eb="43">
      <t>ニュウリョク</t>
    </rPh>
    <phoneticPr fontId="1"/>
  </si>
  <si>
    <t>リリース実行可</t>
  </si>
  <si>
    <t>[関数]
①届出書上の有効決済日を転記する。
②有効決済日がブランクである場合には、適用開始日をYYYYMMDDで転記する。</t>
    <rPh sb="1" eb="3">
      <t>カンスウ</t>
    </rPh>
    <rPh sb="6" eb="9">
      <t>トドケデショ</t>
    </rPh>
    <rPh sb="9" eb="10">
      <t>ジョウ</t>
    </rPh>
    <rPh sb="11" eb="13">
      <t>ユウコウ</t>
    </rPh>
    <rPh sb="13" eb="16">
      <t>ケッサイビ</t>
    </rPh>
    <rPh sb="17" eb="19">
      <t>テンキ</t>
    </rPh>
    <rPh sb="24" eb="26">
      <t>ユウコウ</t>
    </rPh>
    <rPh sb="26" eb="29">
      <t>ケッサイビ</t>
    </rPh>
    <rPh sb="37" eb="39">
      <t>バアイ</t>
    </rPh>
    <rPh sb="42" eb="44">
      <t>テキヨウ</t>
    </rPh>
    <rPh sb="44" eb="46">
      <t>カイシ</t>
    </rPh>
    <rPh sb="46" eb="47">
      <t>ビ</t>
    </rPh>
    <rPh sb="57" eb="59">
      <t>テンキ</t>
    </rPh>
    <phoneticPr fontId="1"/>
  </si>
  <si>
    <t>リリース・フラグ及び一時停止／解除に関する届出書</t>
    <phoneticPr fontId="1"/>
  </si>
  <si>
    <t>←ツール処理利用枠につき変更禁止（条件分岐簡単化のための表）</t>
    <rPh sb="4" eb="6">
      <t>ショリ</t>
    </rPh>
    <rPh sb="6" eb="8">
      <t>リヨウ</t>
    </rPh>
    <rPh sb="8" eb="9">
      <t>ワク</t>
    </rPh>
    <rPh sb="12" eb="14">
      <t>ヘンコウ</t>
    </rPh>
    <rPh sb="14" eb="16">
      <t>キンシ</t>
    </rPh>
    <rPh sb="17" eb="19">
      <t>ジョウケン</t>
    </rPh>
    <rPh sb="19" eb="21">
      <t>ブンキ</t>
    </rPh>
    <rPh sb="21" eb="24">
      <t>カンタンカ</t>
    </rPh>
    <rPh sb="28" eb="29">
      <t>ヒョウ</t>
    </rPh>
    <phoneticPr fontId="1"/>
  </si>
  <si>
    <t>【行順序1】
会社コード</t>
  </si>
  <si>
    <t>【行順序1】
適用開始年月日（マス管用）</t>
  </si>
  <si>
    <t>【行順序1】
*マス管csv投入予定日</t>
  </si>
  <si>
    <t>【行順序2】
会社コード</t>
  </si>
  <si>
    <t>【行順序2】
適用開始年月日（マス管用）</t>
  </si>
  <si>
    <t>【行順序2】
*マス管csv投入予定日</t>
  </si>
  <si>
    <t>【行順序3】
会社コード</t>
  </si>
  <si>
    <t>【行順序3】
適用開始年月日（マス管用）</t>
  </si>
  <si>
    <t>【行順序3】
*マス管csv投入予定日</t>
  </si>
  <si>
    <t>【行順序4】
会社コード</t>
  </si>
  <si>
    <t>【行順序4】
適用開始年月日（マス管用）</t>
  </si>
  <si>
    <t>【行順序4】
*マス管csv投入予定日</t>
  </si>
  <si>
    <t>【行順序5】
会社コード</t>
  </si>
  <si>
    <t>【行順序5】
適用開始年月日（マス管用）</t>
  </si>
  <si>
    <t>【行順序5】
*マス管csv投入予定日</t>
  </si>
  <si>
    <t>【行順序6】
会社コード</t>
  </si>
  <si>
    <t>【行順序6】
適用開始年月日（マス管用）</t>
  </si>
  <si>
    <t>【行順序6】
*マス管csv投入予定日</t>
  </si>
  <si>
    <t>【行順序7】
会社コード</t>
  </si>
  <si>
    <t>【行順序7】
適用開始年月日（マス管用）</t>
  </si>
  <si>
    <t>【行順序7】
*マス管csv投入予定日</t>
  </si>
  <si>
    <t>【行順序8】
会社コード</t>
  </si>
  <si>
    <t>【行順序8】
適用開始年月日（マス管用）</t>
  </si>
  <si>
    <t>【行順序8】
*マス管csv投入予定日</t>
  </si>
  <si>
    <t>【行順序9】
会社コード</t>
  </si>
  <si>
    <t>【行順序9】
適用開始年月日（マス管用）</t>
  </si>
  <si>
    <t>【行順序9】
*マス管csv投入予定日</t>
  </si>
  <si>
    <t>【行順序10】
会社コード</t>
  </si>
  <si>
    <t>【行順序10】
適用開始年月日（マス管用）</t>
  </si>
  <si>
    <t>【行順序10】
*マス管csv投入予定日</t>
  </si>
  <si>
    <t>【行順序11】
会社コード</t>
  </si>
  <si>
    <t>【行順序11】
適用開始年月日（マス管用）</t>
  </si>
  <si>
    <t>【行順序11】
*マス管csv投入予定日</t>
  </si>
  <si>
    <t>【行順序12】
会社コード</t>
  </si>
  <si>
    <t>【行順序12】
適用開始年月日（マス管用）</t>
  </si>
  <si>
    <t>【行順序12】
*マス管csv投入予定日</t>
  </si>
  <si>
    <t>【行順序13】
会社コード</t>
  </si>
  <si>
    <t>【行順序13】
適用開始年月日（マス管用）</t>
  </si>
  <si>
    <t>【行順序13】
*マス管csv投入予定日</t>
  </si>
  <si>
    <t>【行順序14】
会社コード</t>
  </si>
  <si>
    <t>【行順序14】
適用開始年月日（マス管用）</t>
  </si>
  <si>
    <t>【行順序14】
*マス管csv投入予定日</t>
  </si>
  <si>
    <t>【行順序15】
会社コード</t>
  </si>
  <si>
    <t>【行順序15】
適用開始年月日（マス管用）</t>
  </si>
  <si>
    <t>【行順序15】
*マス管csv投入予定日</t>
  </si>
  <si>
    <t>【行順序16】
会社コード</t>
  </si>
  <si>
    <t>【行順序16】
適用開始年月日（マス管用）</t>
  </si>
  <si>
    <t>【行順序16】
*マス管csv投入予定日</t>
  </si>
  <si>
    <t>【行順序17】
会社コード</t>
  </si>
  <si>
    <t>【行順序17】
適用開始年月日（マス管用）</t>
  </si>
  <si>
    <t>【行順序17】
*マス管csv投入予定日</t>
  </si>
  <si>
    <t>【行順序18】
会社コード</t>
  </si>
  <si>
    <t>【行順序18】
適用開始年月日（マス管用）</t>
  </si>
  <si>
    <t>【行順序18】
*マス管csv投入予定日</t>
  </si>
  <si>
    <t>【行順序19】
会社コード</t>
  </si>
  <si>
    <t>【行順序19】
適用開始年月日（マス管用）</t>
  </si>
  <si>
    <t>【行順序19】
*マス管csv投入予定日</t>
  </si>
  <si>
    <t>【行順序20】
会社コード</t>
  </si>
  <si>
    <t>【行順序20】
適用開始年月日（マス管用）</t>
  </si>
  <si>
    <t>【行順序20】
*マス管csv投入予定日</t>
  </si>
  <si>
    <t>db178</t>
  </si>
  <si>
    <t>db178</t>
    <phoneticPr fontId="1"/>
  </si>
  <si>
    <t>[関数]
利用開始日8桁の適切な位置に/を挿入し、10桁の日付とする。</t>
    <rPh sb="1" eb="3">
      <t>カンスウ</t>
    </rPh>
    <rPh sb="5" eb="7">
      <t>リヨウ</t>
    </rPh>
    <rPh sb="7" eb="9">
      <t>カイシ</t>
    </rPh>
    <rPh sb="9" eb="10">
      <t>ビ</t>
    </rPh>
    <rPh sb="11" eb="12">
      <t>ケタ</t>
    </rPh>
    <rPh sb="13" eb="15">
      <t>テキセツ</t>
    </rPh>
    <rPh sb="16" eb="18">
      <t>イチ</t>
    </rPh>
    <rPh sb="21" eb="23">
      <t>ソウニュウ</t>
    </rPh>
    <rPh sb="27" eb="28">
      <t>ケタ</t>
    </rPh>
    <rPh sb="29" eb="31">
      <t>ヒヅケ</t>
    </rPh>
    <phoneticPr fontId="1"/>
  </si>
  <si>
    <t>＊他ＤＢでは変更等を想定し、変更時にはNullになるように設定しているが、SSI連動情報Ｅは新規の処理のみのため、実質、適用開始日が一律設定される（ツール処理上は同一行順序内の利用開始日を参照しているが、当該利用開始日が同一行順序内の適用開始日を参照している。）。</t>
    <rPh sb="1" eb="2">
      <t>ホカ</t>
    </rPh>
    <rPh sb="6" eb="8">
      <t>ヘンコウ</t>
    </rPh>
    <rPh sb="8" eb="9">
      <t>ナド</t>
    </rPh>
    <rPh sb="10" eb="12">
      <t>ソウテイ</t>
    </rPh>
    <rPh sb="14" eb="16">
      <t>ヘンコウ</t>
    </rPh>
    <rPh sb="16" eb="17">
      <t>ジ</t>
    </rPh>
    <rPh sb="29" eb="31">
      <t>セッテイ</t>
    </rPh>
    <rPh sb="40" eb="42">
      <t>レンドウ</t>
    </rPh>
    <rPh sb="42" eb="44">
      <t>ジョウホウ</t>
    </rPh>
    <rPh sb="46" eb="48">
      <t>シンキ</t>
    </rPh>
    <rPh sb="49" eb="51">
      <t>ショリ</t>
    </rPh>
    <rPh sb="57" eb="59">
      <t>ジッシツ</t>
    </rPh>
    <rPh sb="60" eb="62">
      <t>テキヨウ</t>
    </rPh>
    <rPh sb="62" eb="64">
      <t>カイシ</t>
    </rPh>
    <rPh sb="64" eb="65">
      <t>ビ</t>
    </rPh>
    <rPh sb="66" eb="68">
      <t>イチリツ</t>
    </rPh>
    <rPh sb="68" eb="70">
      <t>セッテイ</t>
    </rPh>
    <rPh sb="77" eb="79">
      <t>ショリ</t>
    </rPh>
    <rPh sb="79" eb="80">
      <t>ジョウ</t>
    </rPh>
    <rPh sb="81" eb="83">
      <t>ドウイツ</t>
    </rPh>
    <rPh sb="83" eb="84">
      <t>ギョウ</t>
    </rPh>
    <rPh sb="84" eb="86">
      <t>ジュンジョ</t>
    </rPh>
    <rPh sb="86" eb="87">
      <t>ナイ</t>
    </rPh>
    <rPh sb="88" eb="90">
      <t>リヨウ</t>
    </rPh>
    <rPh sb="90" eb="92">
      <t>カイシ</t>
    </rPh>
    <rPh sb="92" eb="93">
      <t>ビ</t>
    </rPh>
    <rPh sb="94" eb="96">
      <t>サンショウ</t>
    </rPh>
    <rPh sb="102" eb="104">
      <t>トウガイ</t>
    </rPh>
    <rPh sb="104" eb="106">
      <t>リヨウ</t>
    </rPh>
    <rPh sb="106" eb="108">
      <t>カイシ</t>
    </rPh>
    <rPh sb="108" eb="109">
      <t>ビ</t>
    </rPh>
    <rPh sb="110" eb="112">
      <t>ドウイツ</t>
    </rPh>
    <rPh sb="112" eb="113">
      <t>ギョウ</t>
    </rPh>
    <rPh sb="113" eb="115">
      <t>ジュンジョ</t>
    </rPh>
    <rPh sb="115" eb="116">
      <t>ナイ</t>
    </rPh>
    <rPh sb="117" eb="119">
      <t>テキヨウ</t>
    </rPh>
    <rPh sb="119" eb="121">
      <t>カイシ</t>
    </rPh>
    <rPh sb="121" eb="122">
      <t>ビ</t>
    </rPh>
    <rPh sb="123" eb="125">
      <t>サンショウ</t>
    </rPh>
    <phoneticPr fontId="1"/>
  </si>
  <si>
    <r>
      <rPr>
        <strike/>
        <sz val="11"/>
        <rFont val="游ゴシック"/>
        <family val="3"/>
        <charset val="128"/>
        <scheme val="minor"/>
      </rPr>
      <t>1.基本事項の「申請の別」については読み捨てる</t>
    </r>
    <r>
      <rPr>
        <sz val="11"/>
        <rFont val="游ゴシック"/>
        <family val="3"/>
        <charset val="128"/>
        <scheme val="minor"/>
      </rPr>
      <t xml:space="preserve">
（2023/6/1改訂：届出書から「申請の別」削除）</t>
    </r>
    <rPh sb="2" eb="4">
      <t>キホン</t>
    </rPh>
    <rPh sb="4" eb="6">
      <t>ジコウ</t>
    </rPh>
    <rPh sb="8" eb="10">
      <t>シンセイ</t>
    </rPh>
    <rPh sb="11" eb="12">
      <t>ベツ</t>
    </rPh>
    <rPh sb="18" eb="19">
      <t>ヨ</t>
    </rPh>
    <rPh sb="20" eb="21">
      <t>ス</t>
    </rPh>
    <rPh sb="33" eb="35">
      <t>カイテイ</t>
    </rPh>
    <rPh sb="36" eb="39">
      <t>トドケデショ</t>
    </rPh>
    <rPh sb="42" eb="44">
      <t>シンセイ</t>
    </rPh>
    <rPh sb="45" eb="46">
      <t>ベツ</t>
    </rPh>
    <rPh sb="47" eb="49">
      <t>サクジョ</t>
    </rPh>
    <phoneticPr fontId="1"/>
  </si>
  <si>
    <r>
      <t>・リリース・フラグ及び一時停止／解除について、</t>
    </r>
    <r>
      <rPr>
        <b/>
        <sz val="8"/>
        <rFont val="游ゴシック"/>
        <family val="3"/>
        <charset val="128"/>
        <scheme val="minor"/>
      </rPr>
      <t>初期設定は次のとおり</t>
    </r>
    <r>
      <rPr>
        <sz val="8"/>
        <rFont val="游ゴシック"/>
        <family val="3"/>
        <charset val="128"/>
        <scheme val="minor"/>
      </rPr>
      <t>です。本設定から変更を行う場合に、商品区分、証券口座番号ごとに変更内容を御記入ください。
　「リリース・フラグ」：</t>
    </r>
    <r>
      <rPr>
        <b/>
        <sz val="8"/>
        <rFont val="游ゴシック"/>
        <family val="3"/>
        <charset val="128"/>
        <scheme val="minor"/>
      </rPr>
      <t>（渡方／受方ともに）「リリース実行可」</t>
    </r>
    <r>
      <rPr>
        <sz val="8"/>
        <rFont val="游ゴシック"/>
        <family val="3"/>
        <charset val="128"/>
        <scheme val="minor"/>
      </rPr>
      <t xml:space="preserve">
　「一時停止／解除」　：</t>
    </r>
    <r>
      <rPr>
        <b/>
        <sz val="8"/>
        <rFont val="游ゴシック"/>
        <family val="3"/>
        <charset val="128"/>
        <scheme val="minor"/>
      </rPr>
      <t>（渡方）「一時停止なし」</t>
    </r>
    <r>
      <rPr>
        <sz val="8"/>
        <rFont val="游ゴシック"/>
        <family val="3"/>
        <charset val="128"/>
        <scheme val="minor"/>
      </rPr>
      <t xml:space="preserve">
・変更しない商品区分、証券口座番号については記入不要です。
・初期設定から変更を行った後、初期設定に戻す場合には削除対象の商品区分、証券口座番号を御記入ください。
・商品区分、証券口座番号の組合せが20件を超える際には、御手数ですが本申請書を複数提出してください。</t>
    </r>
    <rPh sb="9" eb="10">
      <t>オヨ</t>
    </rPh>
    <rPh sb="11" eb="13">
      <t>イチジ</t>
    </rPh>
    <rPh sb="13" eb="15">
      <t>テイシ</t>
    </rPh>
    <rPh sb="16" eb="18">
      <t>カイジョ</t>
    </rPh>
    <rPh sb="23" eb="25">
      <t>ショキ</t>
    </rPh>
    <rPh sb="25" eb="27">
      <t>セッテイ</t>
    </rPh>
    <rPh sb="28" eb="29">
      <t>ツギ</t>
    </rPh>
    <rPh sb="36" eb="37">
      <t>ホン</t>
    </rPh>
    <rPh sb="37" eb="39">
      <t>セッテイ</t>
    </rPh>
    <rPh sb="41" eb="43">
      <t>ヘンコウ</t>
    </rPh>
    <rPh sb="44" eb="45">
      <t>オコナ</t>
    </rPh>
    <rPh sb="46" eb="48">
      <t>バアイ</t>
    </rPh>
    <rPh sb="52" eb="54">
      <t>クブン</t>
    </rPh>
    <rPh sb="64" eb="66">
      <t>ヘンコウ</t>
    </rPh>
    <rPh sb="66" eb="68">
      <t>ナイヨウ</t>
    </rPh>
    <rPh sb="69" eb="72">
      <t>ゴキニュウ</t>
    </rPh>
    <rPh sb="91" eb="92">
      <t>ワタ</t>
    </rPh>
    <rPh sb="92" eb="93">
      <t>カタ</t>
    </rPh>
    <rPh sb="94" eb="95">
      <t>ウ</t>
    </rPh>
    <rPh sb="95" eb="96">
      <t>カタ</t>
    </rPh>
    <rPh sb="105" eb="107">
      <t>ジッコウ</t>
    </rPh>
    <rPh sb="112" eb="114">
      <t>イチジ</t>
    </rPh>
    <rPh sb="114" eb="116">
      <t>テイシ</t>
    </rPh>
    <rPh sb="117" eb="119">
      <t>カイジョ</t>
    </rPh>
    <rPh sb="123" eb="124">
      <t>ワタ</t>
    </rPh>
    <rPh sb="124" eb="125">
      <t>カタ</t>
    </rPh>
    <rPh sb="127" eb="129">
      <t>イチジ</t>
    </rPh>
    <rPh sb="129" eb="131">
      <t>テイシ</t>
    </rPh>
    <rPh sb="136" eb="138">
      <t>ヘンコウ</t>
    </rPh>
    <rPh sb="143" eb="145">
      <t>クブン</t>
    </rPh>
    <rPh sb="157" eb="159">
      <t>キニュウ</t>
    </rPh>
    <rPh sb="159" eb="161">
      <t>フヨウ</t>
    </rPh>
    <rPh sb="198" eb="200">
      <t>クブン</t>
    </rPh>
    <rPh sb="220" eb="222">
      <t>クブン</t>
    </rPh>
    <rPh sb="230" eb="232">
      <t>クミアワ</t>
    </rPh>
    <rPh sb="236" eb="237">
      <t>ケン</t>
    </rPh>
    <rPh sb="238" eb="239">
      <t>コ</t>
    </rPh>
    <rPh sb="241" eb="242">
      <t>サイ</t>
    </rPh>
    <phoneticPr fontId="1"/>
  </si>
  <si>
    <t>原則として営業日（西暦・半角）で御記入ください。
届出内容は、適用開始日に登録され有効な情報となり、登録されている情報のうち、売買報告承認された売買報告データ中に示される決済日以前で決済日に最も近い有効決済日が設定された情報を使用して決済指図データを生成します。
そのため、適用する必要のある売買報告データが売買報告承認されるまでに有効となるよう適用開始日を御記入ください。
（例えば、適用予定の売買報告データの約定日以前の日付を適用開始日とし、決済日を有効決済日とするなど。）</t>
    <rPh sb="16" eb="17">
      <t>ゴ</t>
    </rPh>
    <phoneticPr fontId="1"/>
  </si>
  <si>
    <r>
      <t>【各項目の設定】
①届出区分
　プルダウンから「追加」「変更」「削除」のいずれかを選択してください。
　・追加：リリース・フラグ、一時停止／解除の設定を初期設定から変更する場合に選択
　・変更：リリース・フラグ、一時停止／解除の設定に「追加」又は「変更」した内容のうち有効決済日が
　　　　　最新のものを初期設定以外の内容に変更する場合に選択
　　　　　（変更前の設定は、適用開始日に変更後のものに上書きされます）
　・削除：リリース・フラグ、一時停止／解除の設定に「追加」又は「変更」した内容を削除することで、
　　　　　初期設定に戻す場合に選択</t>
    </r>
    <r>
      <rPr>
        <sz val="2"/>
        <rFont val="游ゴシック"/>
        <family val="3"/>
        <charset val="128"/>
        <scheme val="minor"/>
      </rPr>
      <t xml:space="preserve">
</t>
    </r>
    <r>
      <rPr>
        <sz val="8"/>
        <rFont val="游ゴシック"/>
        <family val="3"/>
        <charset val="128"/>
        <scheme val="minor"/>
      </rPr>
      <t>②商品区分
　プルダウンから対象商品を選択してください。
　なお、「一般債」又は「短期社債」を選択時、リリース・フラグの設定は変更できません
　（「リリース実行可」となります。）。</t>
    </r>
    <r>
      <rPr>
        <sz val="2"/>
        <rFont val="游ゴシック"/>
        <family val="3"/>
        <charset val="128"/>
        <scheme val="minor"/>
      </rPr>
      <t xml:space="preserve">
</t>
    </r>
    <r>
      <rPr>
        <sz val="8"/>
        <rFont val="游ゴシック"/>
        <family val="3"/>
        <charset val="128"/>
        <scheme val="minor"/>
      </rPr>
      <t>③証券口座番号（半角英数字11桁）
　対象の証券口座番号を御記入ください（「JSDC」+「証券口座番号(７桁)」）。</t>
    </r>
    <rPh sb="1" eb="4">
      <t>カクコウモク</t>
    </rPh>
    <rPh sb="5" eb="7">
      <t>セッテイ</t>
    </rPh>
    <phoneticPr fontId="1"/>
  </si>
  <si>
    <r>
      <t>④有効決済日（西暦・半角8桁）
　届出内容は適用開始日に登録され有効な情報となり、登録されている情報のうち、売買報告承認された売
　買報告データ中に示される決済日以前で決済日に最も近い有効決済日が設定された情報を使用して決済指
　図データを生成します。
　本項目に記入がない場合、項番１の適用開始日を有効決済日とします。
　また、同一の商品区分、証券口座番号に対し、異なる有効決済日を指定して、現在の登録情報とは異なる
　登録をすることができます。その場合、届出区分は「変更」ではなく「追加」を選択してください。
　（例えば、合併、計算会社変更に際し、決済日が合併日、計算会社変更日前のデータには現在の登録情報
　　を適用し、それ以降のデータに異なるリリース・フラグや一時停止／解除を適用する場合など。）</t>
    </r>
    <r>
      <rPr>
        <sz val="2"/>
        <rFont val="游ゴシック"/>
        <family val="3"/>
        <charset val="128"/>
        <scheme val="minor"/>
      </rPr>
      <t xml:space="preserve">
</t>
    </r>
    <r>
      <rPr>
        <sz val="8"/>
        <rFont val="游ゴシック"/>
        <family val="3"/>
        <charset val="128"/>
        <scheme val="minor"/>
      </rPr>
      <t>⑤リリース・フラグ
　渡方及び受方それぞれのリリース・フラグの設定をプルダウンから選択してください。</t>
    </r>
    <r>
      <rPr>
        <sz val="2"/>
        <rFont val="游ゴシック"/>
        <family val="3"/>
        <charset val="128"/>
        <scheme val="minor"/>
      </rPr>
      <t xml:space="preserve">
</t>
    </r>
    <r>
      <rPr>
        <sz val="8"/>
        <rFont val="游ゴシック"/>
        <family val="3"/>
        <charset val="128"/>
        <scheme val="minor"/>
      </rPr>
      <t>⑥一時停止／解除
　振替請求の一時停止の有無をプルダウンから選択してください。
　なお、一時停止を設定する場合、リリース・フラグ（渡方）の設定は変更できません
　（「リリース実行可」となります。）。</t>
    </r>
    <rPh sb="1" eb="3">
      <t>ユウコウ</t>
    </rPh>
    <rPh sb="3" eb="6">
      <t>ケッサイビ</t>
    </rPh>
    <rPh sb="7" eb="9">
      <t>セイレキ</t>
    </rPh>
    <rPh sb="10" eb="12">
      <t>ハンカク</t>
    </rPh>
    <rPh sb="13" eb="14">
      <t>ケタ</t>
    </rPh>
    <rPh sb="365" eb="366">
      <t>ワタ</t>
    </rPh>
    <rPh sb="366" eb="367">
      <t>カタ</t>
    </rPh>
    <rPh sb="367" eb="368">
      <t>オヨ</t>
    </rPh>
    <rPh sb="369" eb="370">
      <t>ウ</t>
    </rPh>
    <rPh sb="370" eb="371">
      <t>カタ</t>
    </rPh>
    <rPh sb="385" eb="387">
      <t>セッテイ</t>
    </rPh>
    <rPh sb="395" eb="397">
      <t>センタク</t>
    </rPh>
    <rPh sb="407" eb="409">
      <t>イチジ</t>
    </rPh>
    <rPh sb="409" eb="411">
      <t>テイシ</t>
    </rPh>
    <rPh sb="412" eb="414">
      <t>カイジョ</t>
    </rPh>
    <rPh sb="416" eb="418">
      <t>フリカエ</t>
    </rPh>
    <rPh sb="418" eb="420">
      <t>セイキュウ</t>
    </rPh>
    <rPh sb="421" eb="423">
      <t>イチジ</t>
    </rPh>
    <rPh sb="423" eb="425">
      <t>テイシ</t>
    </rPh>
    <rPh sb="426" eb="428">
      <t>ウム</t>
    </rPh>
    <rPh sb="436" eb="438">
      <t>センタク</t>
    </rPh>
    <rPh sb="450" eb="452">
      <t>イチジ</t>
    </rPh>
    <rPh sb="452" eb="454">
      <t>テイシ</t>
    </rPh>
    <rPh sb="455" eb="457">
      <t>セッテイ</t>
    </rPh>
    <rPh sb="459" eb="461">
      <t>バアイ</t>
    </rPh>
    <rPh sb="475" eb="477">
      <t>セッテイ</t>
    </rPh>
    <rPh sb="478" eb="480">
      <t>ヘンコウ</t>
    </rPh>
    <rPh sb="493" eb="495">
      <t>ジッコウ</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</si>
  <si>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</si>
  <si>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</si>
  <si>
    <t>リリース実行可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</si>
</sst>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name val="游ゴシック"/>
      <family val="2"/>
      <charset val="128"/>
      <scheme val="minor"/>
    </font>
    <font>
      <u/>
      <sz val="11"/>
      <name val="游ゴシック"/>
      <family val="3"/>
      <charset val="128"/>
      <scheme val="minor"/>
    </font>
    <font>
      <sz val="11"/>
      <color theme="1"/>
      <name val="游ゴシック"/>
      <family val="2"/>
      <scheme val="minor"/>
    </font>
    <font>
      <sz val="6"/>
      <name val="游ゴシック"/>
      <family val="3"/>
      <charset val="128"/>
      <scheme val="minor"/>
    </font>
    <font>
      <sz val="11"/>
      <color theme="0"/>
      <name val="游ゴシック"/>
      <family val="2"/>
      <charset val="128"/>
      <scheme val="minor"/>
    </font>
    <font>
      <sz val="10.5"/>
      <color theme="1"/>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6"/>
      <color theme="1"/>
      <name val="游ゴシック"/>
      <family val="2"/>
      <charset val="128"/>
      <scheme val="minor"/>
    </font>
    <font>
      <b/>
      <sz val="11"/>
      <name val="游ゴシック"/>
      <family val="3"/>
      <charset val="128"/>
      <scheme val="minor"/>
    </font>
    <font>
      <sz val="8"/>
      <name val="游ゴシック"/>
      <family val="3"/>
      <charset val="128"/>
      <scheme val="minor"/>
    </font>
    <font>
      <strike/>
      <sz val="11"/>
      <name val="游ゴシック"/>
      <family val="3"/>
      <charset val="128"/>
      <scheme val="minor"/>
    </font>
    <font>
      <b/>
      <sz val="8"/>
      <name val="游ゴシック"/>
      <family val="3"/>
      <charset val="128"/>
      <scheme val="minor"/>
    </font>
    <font>
      <sz val="2"/>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7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style="thin">
        <color indexed="64"/>
      </left>
      <right style="thick">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double">
        <color rgb="FFFF0000"/>
      </bottom>
      <diagonal/>
    </border>
    <border>
      <left/>
      <right style="thick">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bottom style="thick">
        <color indexed="64"/>
      </bottom>
      <diagonal/>
    </border>
    <border>
      <left/>
      <right style="thick">
        <color indexed="64"/>
      </right>
      <top style="dotted">
        <color indexed="64"/>
      </top>
      <bottom style="hair">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rgb="FFFF0000"/>
      </right>
      <top style="hair">
        <color indexed="64"/>
      </top>
      <bottom style="thick">
        <color indexed="64"/>
      </bottom>
      <diagonal/>
    </border>
    <border>
      <left/>
      <right/>
      <top/>
      <bottom style="hair">
        <color indexed="64"/>
      </bottom>
      <diagonal/>
    </border>
    <border>
      <left style="thick">
        <color indexed="64"/>
      </left>
      <right style="thin">
        <color indexed="64"/>
      </right>
      <top/>
      <bottom style="hair">
        <color indexed="64"/>
      </bottom>
      <diagonal/>
    </border>
    <border>
      <left/>
      <right/>
      <top style="hair">
        <color indexed="64"/>
      </top>
      <bottom style="thick">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7" fillId="0" borderId="0"/>
  </cellStyleXfs>
  <cellXfs count="239">
    <xf numFmtId="0" fontId="0" fillId="0" borderId="0" xfId="0">
      <alignment vertical="center"/>
    </xf>
    <xf numFmtId="0" fontId="0" fillId="0" borderId="0" xfId="0" applyAlignment="1">
      <alignment vertical="center" wrapText="1"/>
    </xf>
    <xf numFmtId="0" fontId="0" fillId="2" borderId="5" xfId="0" applyFill="1" applyBorder="1" applyAlignment="1">
      <alignment horizontal="center" vertical="center" wrapText="1"/>
    </xf>
    <xf numFmtId="0" fontId="4" fillId="0" borderId="0" xfId="0" applyFont="1">
      <alignment vertical="center"/>
    </xf>
    <xf numFmtId="0" fontId="0" fillId="2" borderId="5" xfId="0"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0" fontId="5"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4" fillId="2" borderId="10"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9"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xf>
    <xf numFmtId="0" fontId="4" fillId="2" borderId="32"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3" xfId="0" applyFont="1" applyFill="1" applyBorder="1" applyAlignment="1">
      <alignment horizontal="center" vertical="center"/>
    </xf>
    <xf numFmtId="0" fontId="4" fillId="2" borderId="1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5" fillId="0" borderId="38" xfId="0" applyFont="1" applyFill="1" applyBorder="1">
      <alignment vertical="center"/>
    </xf>
    <xf numFmtId="0" fontId="5" fillId="0" borderId="39" xfId="0" applyFont="1" applyFill="1" applyBorder="1">
      <alignment vertical="center"/>
    </xf>
    <xf numFmtId="0" fontId="5" fillId="0" borderId="41" xfId="0" applyFont="1" applyFill="1" applyBorder="1">
      <alignment vertical="center"/>
    </xf>
    <xf numFmtId="0" fontId="5" fillId="0" borderId="41" xfId="0" applyFont="1" applyFill="1" applyBorder="1" applyAlignment="1">
      <alignment horizontal="right" vertical="center"/>
    </xf>
    <xf numFmtId="0" fontId="3" fillId="0" borderId="38" xfId="0" applyFont="1" applyFill="1" applyBorder="1">
      <alignment vertical="center"/>
    </xf>
    <xf numFmtId="0" fontId="3" fillId="0" borderId="44" xfId="0" applyFont="1" applyFill="1" applyBorder="1">
      <alignment vertical="center"/>
    </xf>
    <xf numFmtId="0" fontId="3" fillId="0" borderId="40" xfId="0" applyFont="1" applyFill="1" applyBorder="1" applyAlignment="1">
      <alignment horizontal="center" vertical="center"/>
    </xf>
    <xf numFmtId="0" fontId="3" fillId="0" borderId="38" xfId="0" applyFont="1" applyFill="1" applyBorder="1" applyAlignment="1">
      <alignment horizontal="right" vertical="center"/>
    </xf>
    <xf numFmtId="0" fontId="0" fillId="0" borderId="0" xfId="0" applyFill="1">
      <alignmen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3" fillId="0" borderId="39" xfId="0" applyFont="1" applyFill="1" applyBorder="1">
      <alignment vertical="center"/>
    </xf>
    <xf numFmtId="0" fontId="3" fillId="0" borderId="40" xfId="0" applyFont="1" applyFill="1" applyBorder="1">
      <alignment vertical="center"/>
    </xf>
    <xf numFmtId="0" fontId="3" fillId="0" borderId="38" xfId="0" applyFont="1" applyFill="1" applyBorder="1" applyAlignment="1">
      <alignment vertical="center" wrapText="1"/>
    </xf>
    <xf numFmtId="0" fontId="3" fillId="0" borderId="44" xfId="0" applyFont="1" applyFill="1" applyBorder="1" applyAlignment="1">
      <alignment vertical="center" wrapText="1"/>
    </xf>
    <xf numFmtId="0" fontId="5" fillId="0" borderId="52" xfId="0" applyFont="1" applyFill="1" applyBorder="1">
      <alignment vertical="center"/>
    </xf>
    <xf numFmtId="0" fontId="9" fillId="4" borderId="1" xfId="0" applyFont="1" applyFill="1" applyBorder="1">
      <alignment vertical="center"/>
    </xf>
    <xf numFmtId="0" fontId="9" fillId="4" borderId="2" xfId="0" applyFont="1" applyFill="1" applyBorder="1">
      <alignment vertical="center"/>
    </xf>
    <xf numFmtId="0" fontId="9" fillId="4" borderId="38" xfId="0" applyFont="1" applyFill="1"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3" fillId="0" borderId="1" xfId="0" applyFont="1" applyBorder="1">
      <alignment vertical="center"/>
    </xf>
    <xf numFmtId="0" fontId="5" fillId="0" borderId="38" xfId="0" applyFont="1" applyFill="1" applyBorder="1" applyAlignment="1">
      <alignment vertical="center" wrapText="1"/>
    </xf>
    <xf numFmtId="0" fontId="5" fillId="0" borderId="48" xfId="0" applyFont="1" applyFill="1" applyBorder="1">
      <alignment vertical="center"/>
    </xf>
    <xf numFmtId="0" fontId="4" fillId="2" borderId="63" xfId="0" applyFont="1" applyFill="1" applyBorder="1" applyAlignment="1">
      <alignment horizontal="left" vertical="center" wrapText="1"/>
    </xf>
    <xf numFmtId="0" fontId="5" fillId="0" borderId="46" xfId="0" applyFont="1" applyFill="1" applyBorder="1">
      <alignment vertical="center"/>
    </xf>
    <xf numFmtId="0" fontId="3" fillId="0" borderId="46" xfId="0" applyFont="1" applyFill="1" applyBorder="1">
      <alignment vertical="center"/>
    </xf>
    <xf numFmtId="0" fontId="5" fillId="3" borderId="40" xfId="0" applyFont="1" applyFill="1" applyBorder="1">
      <alignment vertical="center"/>
    </xf>
    <xf numFmtId="0" fontId="5" fillId="3" borderId="1" xfId="0" applyFont="1" applyFill="1" applyBorder="1">
      <alignment vertical="center"/>
    </xf>
    <xf numFmtId="0" fontId="5" fillId="3" borderId="38" xfId="0" applyFont="1" applyFill="1" applyBorder="1">
      <alignment vertical="center"/>
    </xf>
    <xf numFmtId="0" fontId="5" fillId="3" borderId="42" xfId="0" applyFont="1" applyFill="1" applyBorder="1" applyAlignment="1">
      <alignment horizontal="right" vertical="center"/>
    </xf>
    <xf numFmtId="0" fontId="5" fillId="3" borderId="43" xfId="0" applyFont="1" applyFill="1" applyBorder="1" applyAlignment="1">
      <alignment horizontal="right" vertical="center"/>
    </xf>
    <xf numFmtId="0" fontId="5" fillId="3" borderId="41" xfId="0" applyFont="1" applyFill="1" applyBorder="1" applyAlignment="1">
      <alignment horizontal="right" vertical="center"/>
    </xf>
    <xf numFmtId="0" fontId="3" fillId="3" borderId="1" xfId="0" applyFont="1" applyFill="1" applyBorder="1">
      <alignment vertical="center"/>
    </xf>
    <xf numFmtId="0" fontId="3" fillId="3" borderId="38" xfId="0" applyFont="1" applyFill="1" applyBorder="1">
      <alignment vertical="center"/>
    </xf>
    <xf numFmtId="0" fontId="3" fillId="3" borderId="44" xfId="0" applyFont="1" applyFill="1" applyBorder="1">
      <alignment vertical="center"/>
    </xf>
    <xf numFmtId="0" fontId="3" fillId="3" borderId="4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1" applyFont="1" applyFill="1" applyBorder="1" applyAlignment="1">
      <alignment vertical="center" wrapText="1"/>
    </xf>
    <xf numFmtId="0" fontId="3" fillId="3" borderId="38" xfId="0" applyFont="1" applyFill="1" applyBorder="1" applyAlignment="1">
      <alignment horizontal="right" vertical="center"/>
    </xf>
    <xf numFmtId="0" fontId="5" fillId="3" borderId="45" xfId="0" applyFont="1" applyFill="1" applyBorder="1" applyAlignment="1">
      <alignment horizontal="right" vertical="center"/>
    </xf>
    <xf numFmtId="0" fontId="5" fillId="3" borderId="46" xfId="0" applyFont="1" applyFill="1" applyBorder="1" applyAlignment="1">
      <alignment horizontal="right" vertical="center"/>
    </xf>
    <xf numFmtId="0" fontId="3" fillId="3" borderId="47" xfId="0" applyFont="1" applyFill="1" applyBorder="1" applyAlignment="1">
      <alignment horizontal="right" vertical="center"/>
    </xf>
    <xf numFmtId="0" fontId="3" fillId="3" borderId="1" xfId="1" applyFont="1" applyFill="1" applyBorder="1">
      <alignment vertical="center"/>
    </xf>
    <xf numFmtId="0" fontId="5" fillId="3" borderId="41" xfId="0" applyFont="1" applyFill="1" applyBorder="1">
      <alignment vertical="center"/>
    </xf>
    <xf numFmtId="0" fontId="3" fillId="3" borderId="38" xfId="0" applyFont="1" applyFill="1" applyBorder="1" applyAlignment="1">
      <alignment vertical="center" wrapText="1"/>
    </xf>
    <xf numFmtId="0" fontId="3" fillId="3" borderId="1" xfId="0" applyFont="1" applyFill="1" applyBorder="1" applyAlignment="1">
      <alignment vertical="center" wrapText="1"/>
    </xf>
    <xf numFmtId="0" fontId="6" fillId="3" borderId="1" xfId="1" applyFont="1" applyFill="1" applyBorder="1">
      <alignment vertical="center"/>
    </xf>
    <xf numFmtId="0" fontId="3" fillId="3" borderId="44" xfId="0" applyFont="1" applyFill="1" applyBorder="1" applyAlignment="1">
      <alignment vertical="center" wrapText="1"/>
    </xf>
    <xf numFmtId="0" fontId="3" fillId="3" borderId="41" xfId="0" applyFont="1" applyFill="1" applyBorder="1">
      <alignment vertical="center"/>
    </xf>
    <xf numFmtId="0" fontId="3" fillId="3" borderId="1" xfId="0" quotePrefix="1" applyFont="1" applyFill="1" applyBorder="1" applyAlignment="1">
      <alignment vertical="center" wrapText="1"/>
    </xf>
    <xf numFmtId="0" fontId="3" fillId="3" borderId="38" xfId="0" applyFont="1" applyFill="1" applyBorder="1" applyAlignment="1">
      <alignment horizontal="right" vertical="center" wrapText="1"/>
    </xf>
    <xf numFmtId="0" fontId="3" fillId="3" borderId="48" xfId="0" applyFont="1" applyFill="1" applyBorder="1" applyAlignment="1">
      <alignment vertical="center" wrapText="1"/>
    </xf>
    <xf numFmtId="0" fontId="3" fillId="3" borderId="49" xfId="0" applyFont="1" applyFill="1" applyBorder="1" applyAlignment="1">
      <alignment vertical="center" wrapText="1"/>
    </xf>
    <xf numFmtId="0" fontId="5" fillId="3" borderId="50" xfId="0" applyFont="1" applyFill="1" applyBorder="1">
      <alignment vertical="center"/>
    </xf>
    <xf numFmtId="0" fontId="5" fillId="3" borderId="53" xfId="0" applyFont="1" applyFill="1" applyBorder="1" applyAlignment="1">
      <alignment horizontal="right" vertical="center"/>
    </xf>
    <xf numFmtId="0" fontId="5" fillId="3" borderId="54" xfId="0" applyFont="1" applyFill="1" applyBorder="1" applyAlignment="1">
      <alignment horizontal="right" vertical="center"/>
    </xf>
    <xf numFmtId="0" fontId="5" fillId="3" borderId="51" xfId="0" applyFont="1" applyFill="1" applyBorder="1" applyAlignment="1">
      <alignment horizontal="right" vertical="center"/>
    </xf>
    <xf numFmtId="0" fontId="5" fillId="3" borderId="55" xfId="0" applyFont="1" applyFill="1" applyBorder="1">
      <alignment vertical="center"/>
    </xf>
    <xf numFmtId="0" fontId="5" fillId="3" borderId="57" xfId="0" applyFont="1" applyFill="1" applyBorder="1">
      <alignment vertical="center"/>
    </xf>
    <xf numFmtId="14" fontId="5" fillId="3" borderId="59" xfId="0" applyNumberFormat="1" applyFont="1" applyFill="1" applyBorder="1" applyAlignment="1">
      <alignment horizontal="right" vertical="center"/>
    </xf>
    <xf numFmtId="14" fontId="5" fillId="3" borderId="60" xfId="0" applyNumberFormat="1" applyFont="1" applyFill="1" applyBorder="1" applyAlignment="1">
      <alignment horizontal="right" vertical="center"/>
    </xf>
    <xf numFmtId="0" fontId="5" fillId="3" borderId="56" xfId="0" applyFont="1" applyFill="1" applyBorder="1" applyAlignment="1">
      <alignment horizontal="right" vertical="center"/>
    </xf>
    <xf numFmtId="0" fontId="3" fillId="3" borderId="57" xfId="0" applyFont="1" applyFill="1" applyBorder="1">
      <alignment vertical="center"/>
    </xf>
    <xf numFmtId="0" fontId="3" fillId="3" borderId="58" xfId="0" applyFont="1" applyFill="1" applyBorder="1">
      <alignment vertical="center"/>
    </xf>
    <xf numFmtId="0" fontId="3" fillId="3" borderId="61" xfId="0" applyFont="1" applyFill="1" applyBorder="1">
      <alignment vertical="center"/>
    </xf>
    <xf numFmtId="0" fontId="3" fillId="3" borderId="55" xfId="0" applyFont="1" applyFill="1" applyBorder="1" applyAlignment="1">
      <alignment horizontal="center" vertical="center"/>
    </xf>
    <xf numFmtId="0" fontId="3" fillId="3" borderId="57" xfId="0" applyFont="1" applyFill="1" applyBorder="1" applyAlignment="1">
      <alignment horizontal="center" vertical="center"/>
    </xf>
    <xf numFmtId="0" fontId="0" fillId="2" borderId="25" xfId="0" applyFill="1" applyBorder="1" applyAlignment="1">
      <alignment vertical="center"/>
    </xf>
    <xf numFmtId="0" fontId="0" fillId="2" borderId="23" xfId="0" applyFill="1" applyBorder="1" applyAlignment="1">
      <alignment horizontal="left" vertical="center"/>
    </xf>
    <xf numFmtId="0" fontId="0" fillId="0" borderId="31" xfId="0" applyBorder="1">
      <alignment vertical="center"/>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4" fillId="2" borderId="11" xfId="0" applyFont="1" applyFill="1" applyBorder="1" applyAlignment="1">
      <alignment horizontal="center" vertical="center" wrapText="1"/>
    </xf>
    <xf numFmtId="0" fontId="0" fillId="0" borderId="13" xfId="0" applyBorder="1">
      <alignment vertical="center"/>
    </xf>
    <xf numFmtId="0" fontId="12" fillId="0" borderId="0" xfId="0" applyFont="1" applyFill="1" applyBorder="1" applyAlignment="1">
      <alignment horizontal="right" vertical="top"/>
    </xf>
    <xf numFmtId="0" fontId="0" fillId="2" borderId="11" xfId="0" applyFill="1" applyBorder="1">
      <alignment vertical="center"/>
    </xf>
    <xf numFmtId="0" fontId="0" fillId="0" borderId="11" xfId="0" applyBorder="1">
      <alignment vertical="center"/>
    </xf>
    <xf numFmtId="0" fontId="0" fillId="0" borderId="11" xfId="0" applyBorder="1" applyAlignment="1">
      <alignment horizontal="left" vertical="center"/>
    </xf>
    <xf numFmtId="0" fontId="0" fillId="0" borderId="15" xfId="0"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38" xfId="0" applyFont="1" applyFill="1" applyBorder="1" applyAlignment="1">
      <alignment horizontal="right" vertical="center"/>
    </xf>
    <xf numFmtId="0" fontId="3" fillId="2" borderId="1" xfId="1" applyFont="1" applyFill="1" applyBorder="1" applyAlignment="1">
      <alignment vertical="center" wrapText="1"/>
    </xf>
    <xf numFmtId="0" fontId="3" fillId="2" borderId="47" xfId="0" applyFont="1" applyFill="1" applyBorder="1" applyAlignment="1">
      <alignment horizontal="right" vertical="center"/>
    </xf>
    <xf numFmtId="0" fontId="6" fillId="2" borderId="1" xfId="1" applyFont="1" applyFill="1" applyBorder="1">
      <alignment vertical="center"/>
    </xf>
    <xf numFmtId="0" fontId="3" fillId="2" borderId="50" xfId="1" applyFont="1" applyFill="1" applyBorder="1" applyAlignment="1">
      <alignment vertical="center" wrapText="1"/>
    </xf>
    <xf numFmtId="0" fontId="3" fillId="2" borderId="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44" xfId="0" applyFont="1" applyFill="1" applyBorder="1" applyAlignment="1">
      <alignment horizontal="right" vertical="center"/>
    </xf>
    <xf numFmtId="0" fontId="3" fillId="2" borderId="57" xfId="0" applyFont="1" applyFill="1" applyBorder="1" applyAlignment="1">
      <alignment horizontal="center" vertical="center"/>
    </xf>
    <xf numFmtId="0" fontId="3" fillId="2" borderId="57" xfId="1" applyFont="1" applyFill="1" applyBorder="1" applyAlignment="1">
      <alignment vertical="center" wrapText="1"/>
    </xf>
    <xf numFmtId="0" fontId="3" fillId="2" borderId="62" xfId="0" applyFont="1" applyFill="1" applyBorder="1" applyAlignment="1">
      <alignment horizontal="right" vertical="center"/>
    </xf>
    <xf numFmtId="0" fontId="4" fillId="2" borderId="4" xfId="0" applyFont="1" applyFill="1" applyBorder="1" applyAlignment="1">
      <alignment horizontal="center" vertical="center" wrapText="1"/>
    </xf>
    <xf numFmtId="0" fontId="16" fillId="0" borderId="0" xfId="0" applyFont="1" applyAlignment="1">
      <alignment horizontal="right" vertical="top"/>
    </xf>
    <xf numFmtId="0" fontId="11" fillId="0" borderId="0" xfId="0" applyFont="1" applyAlignment="1">
      <alignment vertical="center"/>
    </xf>
    <xf numFmtId="0" fontId="0" fillId="0" borderId="11" xfId="0" applyBorder="1" applyAlignment="1">
      <alignment vertical="center"/>
    </xf>
    <xf numFmtId="49" fontId="4" fillId="0" borderId="0" xfId="0" applyNumberFormat="1" applyFont="1" applyFill="1" applyBorder="1" applyAlignment="1" applyProtection="1">
      <alignment horizontal="center" vertical="center"/>
    </xf>
    <xf numFmtId="0" fontId="3" fillId="0" borderId="0" xfId="0" applyFont="1" applyAlignment="1">
      <alignment vertical="center"/>
    </xf>
    <xf numFmtId="0" fontId="0" fillId="0" borderId="0" xfId="0" applyAlignment="1">
      <alignmen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49" fontId="3" fillId="0" borderId="11" xfId="0" applyNumberFormat="1" applyFont="1" applyFill="1" applyBorder="1" applyAlignment="1">
      <alignment vertical="center"/>
    </xf>
    <xf numFmtId="49" fontId="3" fillId="0" borderId="11" xfId="0" applyNumberFormat="1" applyFont="1" applyBorder="1" applyAlignment="1">
      <alignment vertical="center"/>
    </xf>
    <xf numFmtId="0" fontId="0" fillId="0" borderId="12" xfId="0" applyBorder="1">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64" xfId="0" applyBorder="1" applyAlignment="1">
      <alignment horizontal="center" vertical="center"/>
    </xf>
    <xf numFmtId="0" fontId="5" fillId="3" borderId="45" xfId="0" applyNumberFormat="1" applyFont="1" applyFill="1" applyBorder="1" applyAlignment="1">
      <alignment horizontal="right" vertical="center"/>
    </xf>
    <xf numFmtId="14" fontId="5" fillId="3" borderId="53" xfId="0" applyNumberFormat="1" applyFont="1" applyFill="1" applyBorder="1" applyAlignment="1">
      <alignment horizontal="right" vertical="center"/>
    </xf>
    <xf numFmtId="0" fontId="17" fillId="2" borderId="22" xfId="0" applyFont="1" applyFill="1" applyBorder="1" applyAlignment="1">
      <alignment vertical="center"/>
    </xf>
    <xf numFmtId="0" fontId="17" fillId="2" borderId="22" xfId="0" applyFont="1" applyFill="1" applyBorder="1" applyAlignment="1">
      <alignment vertical="center" wrapText="1"/>
    </xf>
    <xf numFmtId="0" fontId="3" fillId="2" borderId="22" xfId="0" applyFont="1" applyFill="1" applyBorder="1" applyAlignment="1">
      <alignment vertical="center"/>
    </xf>
    <xf numFmtId="0" fontId="3" fillId="2" borderId="66" xfId="0" applyFont="1" applyFill="1" applyBorder="1" applyAlignment="1">
      <alignment vertical="center"/>
    </xf>
    <xf numFmtId="49" fontId="3" fillId="0" borderId="66" xfId="0" applyNumberFormat="1" applyFont="1" applyFill="1" applyBorder="1" applyAlignment="1" applyProtection="1">
      <alignment vertical="center"/>
      <protection locked="0"/>
    </xf>
    <xf numFmtId="49" fontId="3" fillId="2" borderId="67" xfId="0" applyNumberFormat="1" applyFont="1" applyFill="1" applyBorder="1" applyAlignment="1">
      <alignment vertical="center" wrapText="1"/>
    </xf>
    <xf numFmtId="0" fontId="3" fillId="2" borderId="1" xfId="0" applyFont="1" applyFill="1" applyBorder="1" applyAlignment="1">
      <alignment vertical="center"/>
    </xf>
    <xf numFmtId="49" fontId="3" fillId="0" borderId="1" xfId="0" applyNumberFormat="1" applyFont="1" applyFill="1" applyBorder="1" applyAlignment="1" applyProtection="1">
      <alignment vertical="center"/>
      <protection locked="0"/>
    </xf>
    <xf numFmtId="49" fontId="3" fillId="2" borderId="69" xfId="0" applyNumberFormat="1" applyFont="1" applyFill="1" applyBorder="1" applyAlignment="1">
      <alignment vertical="center" wrapText="1"/>
    </xf>
    <xf numFmtId="0" fontId="3" fillId="2" borderId="71" xfId="0" applyFont="1" applyFill="1" applyBorder="1" applyAlignment="1">
      <alignment vertical="center"/>
    </xf>
    <xf numFmtId="49" fontId="3" fillId="0" borderId="71" xfId="0" applyNumberFormat="1" applyFont="1" applyBorder="1" applyAlignment="1" applyProtection="1">
      <alignment vertical="center"/>
      <protection locked="0"/>
    </xf>
    <xf numFmtId="49" fontId="3" fillId="2" borderId="72" xfId="0" applyNumberFormat="1" applyFont="1" applyFill="1" applyBorder="1" applyAlignment="1">
      <alignment vertical="center"/>
    </xf>
    <xf numFmtId="0" fontId="3" fillId="2" borderId="65" xfId="0" applyFont="1" applyFill="1" applyBorder="1" applyAlignment="1">
      <alignment vertical="center" wrapText="1"/>
    </xf>
    <xf numFmtId="0" fontId="3" fillId="0" borderId="0" xfId="0" applyFont="1" applyAlignment="1">
      <alignment vertical="center" wrapText="1"/>
    </xf>
    <xf numFmtId="0" fontId="3" fillId="2" borderId="68" xfId="0" applyFont="1" applyFill="1" applyBorder="1" applyAlignment="1">
      <alignment vertical="center" wrapText="1"/>
    </xf>
    <xf numFmtId="0" fontId="3" fillId="2" borderId="70" xfId="0" applyFont="1" applyFill="1" applyBorder="1" applyAlignment="1">
      <alignment vertical="center" wrapText="1"/>
    </xf>
    <xf numFmtId="0" fontId="5" fillId="0" borderId="2" xfId="0" applyFont="1" applyFill="1" applyBorder="1">
      <alignment vertical="center"/>
    </xf>
    <xf numFmtId="0" fontId="5" fillId="0" borderId="47" xfId="0" applyFont="1" applyFill="1" applyBorder="1">
      <alignment vertical="center"/>
    </xf>
    <xf numFmtId="0" fontId="5" fillId="0" borderId="57" xfId="0" applyFont="1" applyFill="1" applyBorder="1">
      <alignment vertical="center"/>
    </xf>
    <xf numFmtId="0" fontId="5" fillId="0" borderId="58" xfId="0" applyFont="1" applyFill="1" applyBorder="1">
      <alignment vertical="center"/>
    </xf>
    <xf numFmtId="0" fontId="5" fillId="0" borderId="74" xfId="0" applyFont="1" applyFill="1" applyBorder="1">
      <alignment vertical="center"/>
    </xf>
    <xf numFmtId="0" fontId="5" fillId="3" borderId="75" xfId="0" applyFont="1" applyFill="1" applyBorder="1">
      <alignment vertical="center"/>
    </xf>
    <xf numFmtId="0" fontId="5" fillId="3" borderId="2" xfId="0" applyFont="1" applyFill="1" applyBorder="1">
      <alignment vertical="center"/>
    </xf>
    <xf numFmtId="0" fontId="5" fillId="3" borderId="47" xfId="0" applyFont="1" applyFill="1" applyBorder="1">
      <alignment vertical="center"/>
    </xf>
    <xf numFmtId="0" fontId="5" fillId="0" borderId="76" xfId="0" applyFont="1" applyFill="1" applyBorder="1">
      <alignment vertical="center"/>
    </xf>
    <xf numFmtId="0" fontId="5" fillId="3" borderId="73" xfId="0" applyFont="1" applyFill="1" applyBorder="1">
      <alignment vertical="center"/>
    </xf>
    <xf numFmtId="0" fontId="12" fillId="0" borderId="0" xfId="0" applyFont="1" applyFill="1" applyBorder="1" applyAlignment="1">
      <alignment horizontal="right" vertical="top"/>
    </xf>
    <xf numFmtId="0" fontId="12" fillId="0" borderId="16" xfId="0" applyFont="1" applyFill="1" applyBorder="1" applyAlignment="1">
      <alignment horizontal="right" vertical="top"/>
    </xf>
    <xf numFmtId="0" fontId="16" fillId="0" borderId="0" xfId="0" applyFont="1" applyAlignment="1">
      <alignment vertical="top"/>
    </xf>
    <xf numFmtId="0" fontId="16" fillId="0" borderId="0" xfId="0" applyFont="1" applyAlignment="1">
      <alignment horizontal="left" vertical="top" wrapText="1"/>
    </xf>
    <xf numFmtId="0" fontId="18" fillId="0" borderId="15" xfId="0" applyFont="1" applyFill="1" applyBorder="1" applyAlignment="1">
      <alignment horizontal="left" vertical="top" wrapText="1"/>
    </xf>
    <xf numFmtId="0" fontId="18" fillId="0" borderId="0" xfId="0" applyFont="1" applyFill="1" applyBorder="1" applyAlignment="1">
      <alignment horizontal="left" vertical="top" wrapText="1"/>
    </xf>
    <xf numFmtId="0" fontId="12" fillId="0" borderId="0" xfId="0" applyFont="1" applyFill="1" applyBorder="1" applyAlignment="1">
      <alignment horizontal="right" vertical="top"/>
    </xf>
    <xf numFmtId="0" fontId="12" fillId="0" borderId="16" xfId="0" applyFont="1" applyFill="1" applyBorder="1" applyAlignment="1">
      <alignment horizontal="right" vertical="top"/>
    </xf>
    <xf numFmtId="49" fontId="4" fillId="0" borderId="11" xfId="0" applyNumberFormat="1" applyFont="1" applyBorder="1" applyAlignment="1" applyProtection="1">
      <alignment horizontal="center" vertical="center"/>
      <protection locked="0"/>
    </xf>
    <xf numFmtId="0" fontId="12" fillId="0" borderId="11" xfId="0" applyFont="1" applyFill="1" applyBorder="1" applyAlignment="1" applyProtection="1">
      <alignment horizontal="center" vertical="center" wrapText="1"/>
      <protection locked="0"/>
    </xf>
    <xf numFmtId="0" fontId="12" fillId="2" borderId="11" xfId="0" applyFont="1" applyFill="1" applyBorder="1" applyAlignment="1">
      <alignment horizontal="center" vertical="center"/>
    </xf>
    <xf numFmtId="49" fontId="10" fillId="0" borderId="18" xfId="0" applyNumberFormat="1" applyFont="1" applyBorder="1" applyAlignment="1" applyProtection="1">
      <alignment horizontal="center" vertical="center"/>
      <protection locked="0"/>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49" fontId="4" fillId="0" borderId="19"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1" xfId="0" applyFont="1" applyFill="1" applyBorder="1" applyAlignment="1">
      <alignment horizontal="center" vertical="center"/>
    </xf>
    <xf numFmtId="49" fontId="4" fillId="2" borderId="20" xfId="0" applyNumberFormat="1" applyFont="1" applyFill="1" applyBorder="1" applyAlignment="1" applyProtection="1">
      <alignment horizontal="center" vertical="center"/>
    </xf>
    <xf numFmtId="0" fontId="4" fillId="0" borderId="20" xfId="0" applyNumberFormat="1"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49" fontId="4" fillId="0" borderId="18" xfId="0" applyNumberFormat="1" applyFont="1" applyBorder="1" applyAlignment="1" applyProtection="1">
      <alignment horizontal="left" vertical="center" shrinkToFit="1"/>
      <protection locked="0"/>
    </xf>
    <xf numFmtId="49" fontId="4" fillId="0" borderId="20" xfId="0" applyNumberFormat="1" applyFont="1" applyBorder="1" applyAlignment="1" applyProtection="1">
      <alignment horizontal="left" vertical="center" shrinkToFit="1"/>
      <protection locked="0"/>
    </xf>
    <xf numFmtId="49" fontId="4" fillId="2" borderId="21" xfId="0" applyNumberFormat="1" applyFont="1" applyFill="1" applyBorder="1" applyAlignment="1" applyProtection="1">
      <alignment horizontal="center" vertical="center"/>
    </xf>
    <xf numFmtId="0" fontId="11" fillId="0" borderId="0" xfId="0" applyFont="1" applyAlignment="1">
      <alignment horizontal="right" vertical="center"/>
    </xf>
    <xf numFmtId="0" fontId="10" fillId="0" borderId="0" xfId="0" applyFont="1" applyAlignment="1">
      <alignment horizontal="center" vertical="center"/>
    </xf>
    <xf numFmtId="0" fontId="4" fillId="2" borderId="2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wrapText="1"/>
    </xf>
    <xf numFmtId="0" fontId="12" fillId="0" borderId="15"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0" applyFont="1" applyAlignment="1">
      <alignment horizontal="center" vertical="center"/>
    </xf>
    <xf numFmtId="0" fontId="11" fillId="0" borderId="0" xfId="0" applyFont="1" applyBorder="1" applyAlignment="1">
      <alignment horizontal="right" vertical="center"/>
    </xf>
    <xf numFmtId="0" fontId="1" fillId="0" borderId="13" xfId="0" applyFont="1" applyBorder="1" applyAlignment="1">
      <alignment horizontal="left" vertical="center" wrapText="1"/>
    </xf>
    <xf numFmtId="0" fontId="8" fillId="0" borderId="13"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left" vertical="top" wrapText="1"/>
    </xf>
    <xf numFmtId="0" fontId="0" fillId="2" borderId="28"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1" fillId="0" borderId="18"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cellXfs>
  <cellStyles count="3">
    <cellStyle name="ハイパーリンク" xfId="1" builtinId="8"/>
    <cellStyle name="標準" xfId="0" builtinId="0"/>
    <cellStyle name="標準 2" xfId="2"/>
  </cellStyles>
  <dxfs count="2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strike/>
        <color theme="0" tint="-0.24994659260841701"/>
      </font>
      <fill>
        <patternFill>
          <bgColor theme="0" tint="-0.24994659260841701"/>
        </patternFill>
      </fill>
    </dxf>
    <dxf>
      <font>
        <b/>
        <i/>
        <strike/>
        <color theme="0" tint="-0.24994659260841701"/>
      </font>
      <fill>
        <patternFill>
          <bgColor theme="0" tint="-0.24994659260841701"/>
        </patternFill>
      </fill>
    </dxf>
    <dxf>
      <fill>
        <patternFill>
          <bgColor rgb="FFFFFF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theme="0"/>
        </patternFill>
      </fill>
    </dxf>
  </dxfs>
  <tableStyles count="0" defaultTableStyle="TableStyleMedium2" defaultPivotStyle="PivotStyleLight16"/>
  <colors>
    <mruColors>
      <color rgb="FFFF99CC"/>
      <color rgb="FFBDD7EE"/>
      <color rgb="FFFF858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117231</xdr:colOff>
      <xdr:row>6</xdr:row>
      <xdr:rowOff>161193</xdr:rowOff>
    </xdr:from>
    <xdr:to>
      <xdr:col>32</xdr:col>
      <xdr:colOff>61390</xdr:colOff>
      <xdr:row>8</xdr:row>
      <xdr:rowOff>214459</xdr:rowOff>
    </xdr:to>
    <xdr:sp macro="" textlink="">
      <xdr:nvSpPr>
        <xdr:cNvPr id="8" name="楕円 7"/>
        <xdr:cNvSpPr>
          <a:spLocks/>
        </xdr:cNvSpPr>
      </xdr:nvSpPr>
      <xdr:spPr>
        <a:xfrm>
          <a:off x="5062904" y="1480039"/>
          <a:ext cx="537640" cy="49288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G61"/>
  <sheetViews>
    <sheetView showGridLines="0" showRowColHeaders="0" tabSelected="1" showRuler="0" view="pageLayout" zoomScaleNormal="100" zoomScaleSheetLayoutView="115" workbookViewId="0">
      <selection activeCell="X2" sqref="X2:Z2"/>
    </sheetView>
  </sheetViews>
  <sheetFormatPr defaultColWidth="0" defaultRowHeight="17.25" x14ac:dyDescent="0.4"/>
  <cols>
    <col min="1" max="28" width="2.625" style="113" customWidth="1"/>
    <col min="29" max="29" width="2.5" style="113" customWidth="1"/>
    <col min="30" max="33" width="2.625" style="113" customWidth="1"/>
    <col min="34" max="16384" width="0" style="113" hidden="1"/>
  </cols>
  <sheetData>
    <row r="2" spans="1:33" x14ac:dyDescent="0.4">
      <c r="W2" s="114" t="s">
        <v>183</v>
      </c>
      <c r="X2" s="210"/>
      <c r="Y2" s="210"/>
      <c r="Z2" s="210"/>
      <c r="AA2" s="113" t="s">
        <v>146</v>
      </c>
      <c r="AB2" s="196"/>
      <c r="AC2" s="196"/>
      <c r="AD2" s="113" t="s">
        <v>147</v>
      </c>
      <c r="AE2" s="196"/>
      <c r="AF2" s="196"/>
      <c r="AG2" s="113" t="s">
        <v>148</v>
      </c>
    </row>
    <row r="4" spans="1:33" x14ac:dyDescent="0.4">
      <c r="A4" s="113" t="s">
        <v>208</v>
      </c>
    </row>
    <row r="6" spans="1:33" s="115" customFormat="1" ht="17.25" customHeight="1" x14ac:dyDescent="0.4">
      <c r="A6" s="214" t="s">
        <v>149</v>
      </c>
      <c r="B6" s="214"/>
      <c r="C6" s="214"/>
      <c r="D6" s="214"/>
      <c r="E6" s="214"/>
      <c r="F6" s="214"/>
      <c r="G6" s="214"/>
      <c r="H6" s="214"/>
      <c r="I6" s="214"/>
      <c r="J6" s="214"/>
      <c r="K6" s="214"/>
      <c r="L6" s="214"/>
      <c r="M6" s="214"/>
      <c r="N6" s="214"/>
      <c r="O6" s="214"/>
      <c r="P6" s="214"/>
      <c r="Q6" s="214"/>
      <c r="R6" s="214"/>
      <c r="S6" s="214"/>
      <c r="T6" s="211"/>
      <c r="U6" s="211"/>
      <c r="V6" s="211"/>
      <c r="W6" s="211"/>
      <c r="X6" s="211"/>
      <c r="Y6" s="211"/>
      <c r="Z6" s="211"/>
      <c r="AA6" s="211"/>
      <c r="AB6" s="211"/>
      <c r="AC6" s="211"/>
      <c r="AD6" s="211"/>
      <c r="AE6" s="211"/>
      <c r="AF6" s="211"/>
      <c r="AG6" s="211"/>
    </row>
    <row r="7" spans="1:33" s="115" customFormat="1" ht="17.25" customHeight="1" x14ac:dyDescent="0.4">
      <c r="A7" s="214" t="s">
        <v>184</v>
      </c>
      <c r="B7" s="214"/>
      <c r="C7" s="214"/>
      <c r="D7" s="214"/>
      <c r="E7" s="214"/>
      <c r="F7" s="214"/>
      <c r="G7" s="214"/>
      <c r="H7" s="214"/>
      <c r="I7" s="214"/>
      <c r="J7" s="214"/>
      <c r="K7" s="214"/>
      <c r="L7" s="214"/>
      <c r="M7" s="214"/>
      <c r="N7" s="214"/>
      <c r="O7" s="214"/>
      <c r="P7" s="214"/>
      <c r="Q7" s="214"/>
      <c r="R7" s="214"/>
      <c r="S7" s="214"/>
      <c r="T7" s="211"/>
      <c r="U7" s="211"/>
      <c r="V7" s="211"/>
      <c r="W7" s="211"/>
      <c r="X7" s="211"/>
      <c r="Y7" s="211"/>
      <c r="Z7" s="211"/>
      <c r="AA7" s="211"/>
      <c r="AB7" s="211"/>
      <c r="AC7" s="211"/>
      <c r="AD7" s="211"/>
      <c r="AE7" s="211"/>
      <c r="AF7" s="211"/>
      <c r="AG7" s="211"/>
    </row>
    <row r="8" spans="1:33" s="115" customFormat="1" ht="17.25" customHeight="1" x14ac:dyDescent="0.4">
      <c r="A8" s="214" t="s">
        <v>180</v>
      </c>
      <c r="B8" s="214"/>
      <c r="C8" s="214"/>
      <c r="D8" s="214"/>
      <c r="E8" s="214"/>
      <c r="F8" s="214"/>
      <c r="G8" s="214"/>
      <c r="H8" s="214"/>
      <c r="I8" s="214"/>
      <c r="J8" s="214"/>
      <c r="K8" s="214"/>
      <c r="L8" s="214"/>
      <c r="M8" s="214"/>
      <c r="N8" s="214"/>
      <c r="O8" s="214"/>
      <c r="P8" s="214"/>
      <c r="Q8" s="214"/>
      <c r="R8" s="214"/>
      <c r="S8" s="214"/>
      <c r="T8" s="212"/>
      <c r="U8" s="212"/>
      <c r="V8" s="212"/>
      <c r="W8" s="212"/>
      <c r="X8" s="212"/>
      <c r="Y8" s="212"/>
      <c r="Z8" s="212"/>
      <c r="AA8" s="212"/>
      <c r="AB8" s="212"/>
      <c r="AC8" s="212"/>
      <c r="AD8" s="212"/>
      <c r="AE8" s="212"/>
      <c r="AF8" s="212"/>
      <c r="AG8" s="212"/>
    </row>
    <row r="9" spans="1:33" s="115" customFormat="1" ht="17.25" customHeight="1" x14ac:dyDescent="0.4">
      <c r="A9" s="214" t="s">
        <v>181</v>
      </c>
      <c r="B9" s="214"/>
      <c r="C9" s="214"/>
      <c r="D9" s="214"/>
      <c r="E9" s="214"/>
      <c r="F9" s="214"/>
      <c r="G9" s="214"/>
      <c r="H9" s="214"/>
      <c r="I9" s="214"/>
      <c r="J9" s="214"/>
      <c r="K9" s="214"/>
      <c r="L9" s="214"/>
      <c r="M9" s="214"/>
      <c r="N9" s="214"/>
      <c r="O9" s="214"/>
      <c r="P9" s="214"/>
      <c r="Q9" s="214"/>
      <c r="R9" s="214"/>
      <c r="S9" s="214"/>
      <c r="T9" s="211"/>
      <c r="U9" s="211"/>
      <c r="V9" s="211"/>
      <c r="W9" s="211"/>
      <c r="X9" s="211"/>
      <c r="Y9" s="211"/>
      <c r="Z9" s="211"/>
      <c r="AA9" s="211"/>
      <c r="AB9" s="211"/>
      <c r="AC9" s="211"/>
      <c r="AD9" s="211"/>
      <c r="AE9" s="211"/>
      <c r="AF9" s="211"/>
      <c r="AG9" s="211"/>
    </row>
    <row r="10" spans="1:33" ht="30.75" customHeight="1" x14ac:dyDescent="0.4">
      <c r="A10" s="187"/>
      <c r="B10" s="187"/>
      <c r="C10" s="187"/>
      <c r="D10" s="187"/>
      <c r="E10" s="187"/>
      <c r="F10" s="187"/>
      <c r="G10" s="187"/>
      <c r="H10" s="187"/>
      <c r="I10" s="187"/>
      <c r="J10" s="187"/>
      <c r="K10" s="187"/>
      <c r="L10" s="187"/>
      <c r="M10" s="187"/>
      <c r="N10" s="187"/>
      <c r="O10" s="187"/>
      <c r="P10" s="187"/>
      <c r="Q10" s="187"/>
      <c r="R10" s="187"/>
      <c r="S10" s="187"/>
      <c r="T10" s="228" t="s">
        <v>358</v>
      </c>
      <c r="U10" s="229"/>
      <c r="V10" s="229"/>
      <c r="W10" s="229"/>
      <c r="X10" s="229"/>
      <c r="Y10" s="229"/>
      <c r="Z10" s="229"/>
      <c r="AA10" s="229"/>
      <c r="AB10" s="229"/>
      <c r="AC10" s="229"/>
      <c r="AD10" s="229"/>
      <c r="AE10" s="229"/>
      <c r="AF10" s="229"/>
      <c r="AG10" s="229"/>
    </row>
    <row r="11" spans="1:33" x14ac:dyDescent="0.4">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row>
    <row r="12" spans="1:33" ht="18.75" customHeight="1" x14ac:dyDescent="0.4">
      <c r="A12" s="214" t="s">
        <v>197</v>
      </c>
      <c r="B12" s="214"/>
      <c r="C12" s="214"/>
      <c r="D12" s="214"/>
      <c r="E12" s="214"/>
      <c r="F12" s="214"/>
      <c r="G12" s="214"/>
      <c r="H12" s="214"/>
      <c r="I12" s="214"/>
      <c r="J12" s="214"/>
      <c r="K12" s="214"/>
      <c r="L12" s="214"/>
      <c r="M12" s="214"/>
      <c r="N12" s="214"/>
      <c r="O12" s="214"/>
      <c r="P12" s="214"/>
      <c r="Q12" s="214"/>
      <c r="R12" s="214"/>
      <c r="S12" s="214"/>
      <c r="T12" s="215"/>
      <c r="U12" s="215"/>
      <c r="V12" s="215"/>
      <c r="W12" s="215"/>
      <c r="X12" s="215"/>
      <c r="Y12" s="215"/>
      <c r="Z12" s="215"/>
      <c r="AA12" s="215"/>
      <c r="AB12" s="215"/>
      <c r="AC12" s="215"/>
      <c r="AD12" s="215"/>
      <c r="AE12" s="215"/>
      <c r="AF12" s="215"/>
      <c r="AG12" s="215"/>
    </row>
    <row r="13" spans="1:33" ht="18.75" customHeight="1" x14ac:dyDescent="0.4">
      <c r="A13" s="227" t="s">
        <v>198</v>
      </c>
      <c r="B13" s="227"/>
      <c r="C13" s="227"/>
      <c r="D13" s="227"/>
      <c r="E13" s="227"/>
      <c r="F13" s="227"/>
      <c r="G13" s="227"/>
      <c r="H13" s="227"/>
      <c r="I13" s="227"/>
      <c r="J13" s="227"/>
      <c r="K13" s="227"/>
      <c r="L13" s="227"/>
      <c r="M13" s="227"/>
      <c r="N13" s="227"/>
      <c r="O13" s="227"/>
      <c r="P13" s="227"/>
      <c r="Q13" s="227"/>
      <c r="R13" s="227"/>
      <c r="S13" s="227"/>
      <c r="T13" s="237"/>
      <c r="U13" s="237"/>
      <c r="V13" s="237"/>
      <c r="W13" s="237"/>
      <c r="X13" s="237"/>
      <c r="Y13" s="237"/>
      <c r="Z13" s="237"/>
      <c r="AA13" s="237"/>
      <c r="AB13" s="237"/>
      <c r="AC13" s="237"/>
      <c r="AD13" s="237"/>
      <c r="AE13" s="237"/>
      <c r="AF13" s="237"/>
      <c r="AG13" s="237"/>
    </row>
    <row r="14" spans="1:33" ht="18.75" customHeight="1" x14ac:dyDescent="0.4">
      <c r="A14" s="227" t="s">
        <v>199</v>
      </c>
      <c r="B14" s="227"/>
      <c r="C14" s="227"/>
      <c r="D14" s="227"/>
      <c r="E14" s="227"/>
      <c r="F14" s="227"/>
      <c r="G14" s="227"/>
      <c r="H14" s="227"/>
      <c r="I14" s="227"/>
      <c r="J14" s="227"/>
      <c r="K14" s="227"/>
      <c r="L14" s="227"/>
      <c r="M14" s="227"/>
      <c r="N14" s="227"/>
      <c r="O14" s="227"/>
      <c r="P14" s="227"/>
      <c r="Q14" s="227"/>
      <c r="R14" s="227"/>
      <c r="S14" s="227"/>
      <c r="T14" s="238"/>
      <c r="U14" s="238"/>
      <c r="V14" s="238"/>
      <c r="W14" s="238"/>
      <c r="X14" s="238"/>
      <c r="Y14" s="238"/>
      <c r="Z14" s="238"/>
      <c r="AA14" s="238"/>
      <c r="AB14" s="238"/>
      <c r="AC14" s="238"/>
      <c r="AD14" s="238"/>
      <c r="AE14" s="238"/>
      <c r="AF14" s="238"/>
      <c r="AG14" s="238"/>
    </row>
    <row r="16" spans="1:33" ht="33" customHeight="1" x14ac:dyDescent="0.4">
      <c r="A16" s="231" t="s">
        <v>287</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row>
    <row r="17" spans="1:33" ht="19.5" customHeight="1" x14ac:dyDescent="0.4">
      <c r="A17" s="230" t="s">
        <v>182</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row>
    <row r="19" spans="1:33" ht="32.25" customHeight="1" x14ac:dyDescent="0.4">
      <c r="A19" s="232" t="s">
        <v>200</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row>
    <row r="21" spans="1:33" x14ac:dyDescent="0.4">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row>
    <row r="22" spans="1:33" x14ac:dyDescent="0.4">
      <c r="A22" s="226" t="s">
        <v>150</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row>
    <row r="23" spans="1:33" s="115" customFormat="1" ht="15.75" x14ac:dyDescent="0.4"/>
    <row r="24" spans="1:33" s="115" customFormat="1" ht="15.75" x14ac:dyDescent="0.4">
      <c r="A24" s="115" t="s">
        <v>185</v>
      </c>
    </row>
    <row r="25" spans="1:33" s="115" customFormat="1" ht="15.75" customHeight="1" x14ac:dyDescent="0.4">
      <c r="B25" s="199" t="s">
        <v>151</v>
      </c>
      <c r="C25" s="199"/>
      <c r="D25" s="199"/>
      <c r="E25" s="199"/>
      <c r="F25" s="199"/>
      <c r="G25" s="199"/>
      <c r="H25" s="199"/>
      <c r="I25" s="204" t="s">
        <v>152</v>
      </c>
      <c r="J25" s="205"/>
      <c r="K25" s="205"/>
      <c r="L25" s="205"/>
      <c r="M25" s="205"/>
      <c r="N25" s="205"/>
      <c r="O25" s="205"/>
      <c r="P25" s="205"/>
      <c r="Q25" s="205"/>
      <c r="R25" s="205"/>
      <c r="S25" s="205"/>
      <c r="T25" s="205"/>
      <c r="U25" s="205"/>
      <c r="V25" s="205"/>
      <c r="W25" s="205"/>
      <c r="X25" s="205"/>
      <c r="Y25" s="205"/>
      <c r="Z25" s="206"/>
      <c r="AA25" s="200" t="s">
        <v>8</v>
      </c>
      <c r="AB25" s="207"/>
    </row>
    <row r="26" spans="1:33" s="115" customFormat="1" ht="33" customHeight="1" x14ac:dyDescent="0.4">
      <c r="B26" s="199" t="s">
        <v>153</v>
      </c>
      <c r="C26" s="199"/>
      <c r="D26" s="199"/>
      <c r="E26" s="199"/>
      <c r="F26" s="199"/>
      <c r="G26" s="199"/>
      <c r="H26" s="200"/>
      <c r="I26" s="201"/>
      <c r="J26" s="202"/>
      <c r="K26" s="202"/>
      <c r="L26" s="208" t="s">
        <v>146</v>
      </c>
      <c r="M26" s="208"/>
      <c r="N26" s="208"/>
      <c r="O26" s="209"/>
      <c r="P26" s="209"/>
      <c r="Q26" s="209"/>
      <c r="R26" s="208" t="s">
        <v>147</v>
      </c>
      <c r="S26" s="208"/>
      <c r="T26" s="208"/>
      <c r="U26" s="209"/>
      <c r="V26" s="209"/>
      <c r="W26" s="209"/>
      <c r="X26" s="208" t="s">
        <v>148</v>
      </c>
      <c r="Y26" s="208"/>
      <c r="Z26" s="213"/>
      <c r="AA26" s="197" t="s">
        <v>186</v>
      </c>
      <c r="AB26" s="198"/>
    </row>
    <row r="27" spans="1:33" s="115" customFormat="1" ht="33" customHeight="1" x14ac:dyDescent="0.4">
      <c r="B27" s="199" t="s">
        <v>154</v>
      </c>
      <c r="C27" s="199"/>
      <c r="D27" s="199"/>
      <c r="E27" s="199"/>
      <c r="F27" s="199"/>
      <c r="G27" s="199"/>
      <c r="H27" s="200"/>
      <c r="I27" s="201"/>
      <c r="J27" s="202"/>
      <c r="K27" s="202"/>
      <c r="L27" s="202"/>
      <c r="M27" s="202"/>
      <c r="N27" s="202"/>
      <c r="O27" s="202"/>
      <c r="P27" s="202"/>
      <c r="Q27" s="202"/>
      <c r="R27" s="202"/>
      <c r="S27" s="202"/>
      <c r="T27" s="202"/>
      <c r="U27" s="202"/>
      <c r="V27" s="202"/>
      <c r="W27" s="202"/>
      <c r="X27" s="202"/>
      <c r="Y27" s="202"/>
      <c r="Z27" s="203"/>
      <c r="AA27" s="197" t="s">
        <v>187</v>
      </c>
      <c r="AB27" s="198"/>
    </row>
    <row r="29" spans="1:33" s="115" customFormat="1" ht="15.75" x14ac:dyDescent="0.4">
      <c r="A29" s="115" t="s">
        <v>201</v>
      </c>
    </row>
    <row r="30" spans="1:33" s="115" customFormat="1" ht="30" customHeight="1" x14ac:dyDescent="0.4">
      <c r="B30" s="216"/>
      <c r="C30" s="220" t="s">
        <v>194</v>
      </c>
      <c r="D30" s="206"/>
      <c r="E30" s="204" t="s">
        <v>158</v>
      </c>
      <c r="F30" s="205"/>
      <c r="G30" s="205"/>
      <c r="H30" s="206"/>
      <c r="I30" s="204" t="s">
        <v>157</v>
      </c>
      <c r="J30" s="205"/>
      <c r="K30" s="205"/>
      <c r="L30" s="205"/>
      <c r="M30" s="206"/>
      <c r="N30" s="204" t="s">
        <v>159</v>
      </c>
      <c r="O30" s="205"/>
      <c r="P30" s="205"/>
      <c r="Q30" s="206"/>
      <c r="R30" s="200" t="s">
        <v>202</v>
      </c>
      <c r="S30" s="222"/>
      <c r="T30" s="222"/>
      <c r="U30" s="222"/>
      <c r="V30" s="222"/>
      <c r="W30" s="222"/>
      <c r="X30" s="222"/>
      <c r="Y30" s="222"/>
      <c r="Z30" s="222"/>
      <c r="AA30" s="207"/>
      <c r="AB30" s="223" t="s">
        <v>196</v>
      </c>
      <c r="AC30" s="222"/>
      <c r="AD30" s="222"/>
      <c r="AE30" s="204" t="s">
        <v>8</v>
      </c>
      <c r="AF30" s="206"/>
    </row>
    <row r="31" spans="1:33" s="115" customFormat="1" ht="15.75" x14ac:dyDescent="0.4">
      <c r="B31" s="217"/>
      <c r="C31" s="218"/>
      <c r="D31" s="219"/>
      <c r="E31" s="218"/>
      <c r="F31" s="221"/>
      <c r="G31" s="221"/>
      <c r="H31" s="219"/>
      <c r="I31" s="218"/>
      <c r="J31" s="221"/>
      <c r="K31" s="221"/>
      <c r="L31" s="221"/>
      <c r="M31" s="219"/>
      <c r="N31" s="218"/>
      <c r="O31" s="221"/>
      <c r="P31" s="221"/>
      <c r="Q31" s="219"/>
      <c r="R31" s="204" t="s">
        <v>195</v>
      </c>
      <c r="S31" s="205"/>
      <c r="T31" s="205"/>
      <c r="U31" s="205"/>
      <c r="V31" s="206"/>
      <c r="W31" s="204" t="s">
        <v>161</v>
      </c>
      <c r="X31" s="205"/>
      <c r="Y31" s="205"/>
      <c r="Z31" s="205"/>
      <c r="AA31" s="206"/>
      <c r="AB31" s="204" t="s">
        <v>160</v>
      </c>
      <c r="AC31" s="205"/>
      <c r="AD31" s="205"/>
      <c r="AE31" s="218"/>
      <c r="AF31" s="219"/>
    </row>
    <row r="32" spans="1:33" s="118" customFormat="1" ht="35.1" customHeight="1" x14ac:dyDescent="0.4">
      <c r="B32" s="141">
        <v>1</v>
      </c>
      <c r="C32" s="193"/>
      <c r="D32" s="193"/>
      <c r="E32" s="194"/>
      <c r="F32" s="194"/>
      <c r="G32" s="194"/>
      <c r="H32" s="194"/>
      <c r="I32" s="193"/>
      <c r="J32" s="193"/>
      <c r="K32" s="193"/>
      <c r="L32" s="193"/>
      <c r="M32" s="193"/>
      <c r="N32" s="193"/>
      <c r="O32" s="193"/>
      <c r="P32" s="193"/>
      <c r="Q32" s="193"/>
      <c r="R32" s="193" t="s">
        <v>285</v>
      </c>
      <c r="S32" s="193"/>
      <c r="T32" s="193"/>
      <c r="U32" s="193"/>
      <c r="V32" s="193"/>
      <c r="W32" s="193" t="s">
        <v>360</v>
      </c>
      <c r="X32" s="193"/>
      <c r="Y32" s="193"/>
      <c r="Z32" s="193"/>
      <c r="AA32" s="193"/>
      <c r="AB32" s="193"/>
      <c r="AC32" s="193"/>
      <c r="AD32" s="193"/>
      <c r="AE32" s="195" t="s">
        <v>188</v>
      </c>
      <c r="AF32" s="195"/>
    </row>
    <row r="33" spans="2:32" s="115" customFormat="1" ht="35.1" customHeight="1" x14ac:dyDescent="0.4">
      <c r="B33" s="121">
        <v>2</v>
      </c>
      <c r="C33" s="193"/>
      <c r="D33" s="193"/>
      <c r="E33" s="194"/>
      <c r="F33" s="194"/>
      <c r="G33" s="194"/>
      <c r="H33" s="194"/>
      <c r="I33" s="193"/>
      <c r="J33" s="193"/>
      <c r="K33" s="193"/>
      <c r="L33" s="193"/>
      <c r="M33" s="193"/>
      <c r="N33" s="193"/>
      <c r="O33" s="193"/>
      <c r="P33" s="193"/>
      <c r="Q33" s="193"/>
      <c r="R33" s="193" t="s">
        <v>285</v>
      </c>
      <c r="S33" s="193"/>
      <c r="T33" s="193"/>
      <c r="U33" s="193"/>
      <c r="V33" s="193"/>
      <c r="W33" s="193" t="s">
        <v>285</v>
      </c>
      <c r="X33" s="193"/>
      <c r="Y33" s="193"/>
      <c r="Z33" s="193"/>
      <c r="AA33" s="193"/>
      <c r="AB33" s="193"/>
      <c r="AC33" s="193"/>
      <c r="AD33" s="193"/>
      <c r="AE33" s="195"/>
      <c r="AF33" s="195"/>
    </row>
    <row r="34" spans="2:32" s="115" customFormat="1" ht="35.1" customHeight="1" x14ac:dyDescent="0.4">
      <c r="B34" s="121">
        <v>3</v>
      </c>
      <c r="C34" s="193"/>
      <c r="D34" s="193"/>
      <c r="E34" s="194"/>
      <c r="F34" s="194"/>
      <c r="G34" s="194"/>
      <c r="H34" s="194"/>
      <c r="I34" s="193"/>
      <c r="J34" s="193"/>
      <c r="K34" s="193"/>
      <c r="L34" s="193"/>
      <c r="M34" s="193"/>
      <c r="N34" s="193"/>
      <c r="O34" s="193"/>
      <c r="P34" s="193"/>
      <c r="Q34" s="193"/>
      <c r="R34" s="193" t="s">
        <v>285</v>
      </c>
      <c r="S34" s="193"/>
      <c r="T34" s="193"/>
      <c r="U34" s="193"/>
      <c r="V34" s="193"/>
      <c r="W34" s="193" t="s">
        <v>285</v>
      </c>
      <c r="X34" s="193"/>
      <c r="Y34" s="193"/>
      <c r="Z34" s="193"/>
      <c r="AA34" s="193"/>
      <c r="AB34" s="193"/>
      <c r="AC34" s="193"/>
      <c r="AD34" s="193"/>
      <c r="AE34" s="195"/>
      <c r="AF34" s="195"/>
    </row>
    <row r="35" spans="2:32" s="115" customFormat="1" ht="35.1" customHeight="1" x14ac:dyDescent="0.4">
      <c r="B35" s="121">
        <v>4</v>
      </c>
      <c r="C35" s="193"/>
      <c r="D35" s="193"/>
      <c r="E35" s="194"/>
      <c r="F35" s="194"/>
      <c r="G35" s="194"/>
      <c r="H35" s="194"/>
      <c r="I35" s="193"/>
      <c r="J35" s="193"/>
      <c r="K35" s="193"/>
      <c r="L35" s="193"/>
      <c r="M35" s="193"/>
      <c r="N35" s="193"/>
      <c r="O35" s="193"/>
      <c r="P35" s="193"/>
      <c r="Q35" s="193"/>
      <c r="R35" s="193" t="s">
        <v>285</v>
      </c>
      <c r="S35" s="193"/>
      <c r="T35" s="193"/>
      <c r="U35" s="193"/>
      <c r="V35" s="193"/>
      <c r="W35" s="193" t="s">
        <v>285</v>
      </c>
      <c r="X35" s="193"/>
      <c r="Y35" s="193"/>
      <c r="Z35" s="193"/>
      <c r="AA35" s="193"/>
      <c r="AB35" s="193"/>
      <c r="AC35" s="193"/>
      <c r="AD35" s="193"/>
      <c r="AE35" s="195"/>
      <c r="AF35" s="195"/>
    </row>
    <row r="36" spans="2:32" s="115" customFormat="1" ht="35.1" customHeight="1" x14ac:dyDescent="0.4">
      <c r="B36" s="121">
        <v>5</v>
      </c>
      <c r="C36" s="193"/>
      <c r="D36" s="193"/>
      <c r="E36" s="194"/>
      <c r="F36" s="194"/>
      <c r="G36" s="194"/>
      <c r="H36" s="194"/>
      <c r="I36" s="193"/>
      <c r="J36" s="193"/>
      <c r="K36" s="193"/>
      <c r="L36" s="193"/>
      <c r="M36" s="193"/>
      <c r="N36" s="193"/>
      <c r="O36" s="193"/>
      <c r="P36" s="193"/>
      <c r="Q36" s="193"/>
      <c r="R36" s="193" t="s">
        <v>285</v>
      </c>
      <c r="S36" s="193"/>
      <c r="T36" s="193"/>
      <c r="U36" s="193"/>
      <c r="V36" s="193"/>
      <c r="W36" s="193" t="s">
        <v>285</v>
      </c>
      <c r="X36" s="193"/>
      <c r="Y36" s="193"/>
      <c r="Z36" s="193"/>
      <c r="AA36" s="193"/>
      <c r="AB36" s="193"/>
      <c r="AC36" s="193"/>
      <c r="AD36" s="193"/>
      <c r="AE36" s="195"/>
      <c r="AF36" s="195"/>
    </row>
    <row r="37" spans="2:32" s="115" customFormat="1" ht="35.1" customHeight="1" x14ac:dyDescent="0.4">
      <c r="B37" s="121">
        <v>6</v>
      </c>
      <c r="C37" s="193"/>
      <c r="D37" s="193"/>
      <c r="E37" s="194"/>
      <c r="F37" s="194"/>
      <c r="G37" s="194"/>
      <c r="H37" s="194"/>
      <c r="I37" s="193"/>
      <c r="J37" s="193"/>
      <c r="K37" s="193"/>
      <c r="L37" s="193"/>
      <c r="M37" s="193"/>
      <c r="N37" s="193"/>
      <c r="O37" s="193"/>
      <c r="P37" s="193"/>
      <c r="Q37" s="193"/>
      <c r="R37" s="193" t="s">
        <v>285</v>
      </c>
      <c r="S37" s="193"/>
      <c r="T37" s="193"/>
      <c r="U37" s="193"/>
      <c r="V37" s="193"/>
      <c r="W37" s="193" t="s">
        <v>285</v>
      </c>
      <c r="X37" s="193"/>
      <c r="Y37" s="193"/>
      <c r="Z37" s="193"/>
      <c r="AA37" s="193"/>
      <c r="AB37" s="193"/>
      <c r="AC37" s="193"/>
      <c r="AD37" s="193"/>
      <c r="AE37" s="195"/>
      <c r="AF37" s="195"/>
    </row>
    <row r="38" spans="2:32" s="115" customFormat="1" ht="35.1" customHeight="1" x14ac:dyDescent="0.4">
      <c r="B38" s="121">
        <v>7</v>
      </c>
      <c r="C38" s="193"/>
      <c r="D38" s="193"/>
      <c r="E38" s="194"/>
      <c r="F38" s="194"/>
      <c r="G38" s="194"/>
      <c r="H38" s="194"/>
      <c r="I38" s="193"/>
      <c r="J38" s="193"/>
      <c r="K38" s="193"/>
      <c r="L38" s="193"/>
      <c r="M38" s="193"/>
      <c r="N38" s="193"/>
      <c r="O38" s="193"/>
      <c r="P38" s="193"/>
      <c r="Q38" s="193"/>
      <c r="R38" s="193" t="s">
        <v>285</v>
      </c>
      <c r="S38" s="193"/>
      <c r="T38" s="193"/>
      <c r="U38" s="193"/>
      <c r="V38" s="193"/>
      <c r="W38" s="193" t="s">
        <v>285</v>
      </c>
      <c r="X38" s="193"/>
      <c r="Y38" s="193"/>
      <c r="Z38" s="193"/>
      <c r="AA38" s="193"/>
      <c r="AB38" s="193"/>
      <c r="AC38" s="193"/>
      <c r="AD38" s="193"/>
      <c r="AE38" s="195"/>
      <c r="AF38" s="195"/>
    </row>
    <row r="39" spans="2:32" s="115" customFormat="1" ht="35.1" customHeight="1" x14ac:dyDescent="0.4">
      <c r="B39" s="121">
        <v>8</v>
      </c>
      <c r="C39" s="193"/>
      <c r="D39" s="193"/>
      <c r="E39" s="194"/>
      <c r="F39" s="194"/>
      <c r="G39" s="194"/>
      <c r="H39" s="194"/>
      <c r="I39" s="193"/>
      <c r="J39" s="193"/>
      <c r="K39" s="193"/>
      <c r="L39" s="193"/>
      <c r="M39" s="193"/>
      <c r="N39" s="193"/>
      <c r="O39" s="193"/>
      <c r="P39" s="193"/>
      <c r="Q39" s="193"/>
      <c r="R39" s="193" t="s">
        <v>285</v>
      </c>
      <c r="S39" s="193"/>
      <c r="T39" s="193"/>
      <c r="U39" s="193"/>
      <c r="V39" s="193"/>
      <c r="W39" s="193" t="s">
        <v>285</v>
      </c>
      <c r="X39" s="193"/>
      <c r="Y39" s="193"/>
      <c r="Z39" s="193"/>
      <c r="AA39" s="193"/>
      <c r="AB39" s="193"/>
      <c r="AC39" s="193"/>
      <c r="AD39" s="193"/>
      <c r="AE39" s="195"/>
      <c r="AF39" s="195"/>
    </row>
    <row r="40" spans="2:32" s="115" customFormat="1" ht="35.1" customHeight="1" x14ac:dyDescent="0.4">
      <c r="B40" s="121">
        <v>9</v>
      </c>
      <c r="C40" s="193"/>
      <c r="D40" s="193"/>
      <c r="E40" s="194"/>
      <c r="F40" s="194"/>
      <c r="G40" s="194"/>
      <c r="H40" s="194"/>
      <c r="I40" s="193"/>
      <c r="J40" s="193"/>
      <c r="K40" s="193"/>
      <c r="L40" s="193"/>
      <c r="M40" s="193"/>
      <c r="N40" s="193"/>
      <c r="O40" s="193"/>
      <c r="P40" s="193"/>
      <c r="Q40" s="193"/>
      <c r="R40" s="193" t="s">
        <v>285</v>
      </c>
      <c r="S40" s="193"/>
      <c r="T40" s="193"/>
      <c r="U40" s="193"/>
      <c r="V40" s="193"/>
      <c r="W40" s="193" t="s">
        <v>285</v>
      </c>
      <c r="X40" s="193"/>
      <c r="Y40" s="193"/>
      <c r="Z40" s="193"/>
      <c r="AA40" s="193"/>
      <c r="AB40" s="193"/>
      <c r="AC40" s="193"/>
      <c r="AD40" s="193"/>
      <c r="AE40" s="195"/>
      <c r="AF40" s="195"/>
    </row>
    <row r="41" spans="2:32" s="115" customFormat="1" ht="35.1" customHeight="1" x14ac:dyDescent="0.4">
      <c r="B41" s="121">
        <v>10</v>
      </c>
      <c r="C41" s="193"/>
      <c r="D41" s="193"/>
      <c r="E41" s="194"/>
      <c r="F41" s="194"/>
      <c r="G41" s="194"/>
      <c r="H41" s="194"/>
      <c r="I41" s="193"/>
      <c r="J41" s="193"/>
      <c r="K41" s="193"/>
      <c r="L41" s="193"/>
      <c r="M41" s="193"/>
      <c r="N41" s="193"/>
      <c r="O41" s="193"/>
      <c r="P41" s="193"/>
      <c r="Q41" s="193"/>
      <c r="R41" s="193" t="s">
        <v>285</v>
      </c>
      <c r="S41" s="193"/>
      <c r="T41" s="193"/>
      <c r="U41" s="193"/>
      <c r="V41" s="193"/>
      <c r="W41" s="193" t="s">
        <v>285</v>
      </c>
      <c r="X41" s="193"/>
      <c r="Y41" s="193"/>
      <c r="Z41" s="193"/>
      <c r="AA41" s="193"/>
      <c r="AB41" s="193"/>
      <c r="AC41" s="193"/>
      <c r="AD41" s="193"/>
      <c r="AE41" s="195"/>
      <c r="AF41" s="195"/>
    </row>
    <row r="42" spans="2:32" s="115" customFormat="1" ht="35.1" customHeight="1" x14ac:dyDescent="0.4">
      <c r="B42" s="121">
        <v>11</v>
      </c>
      <c r="C42" s="193"/>
      <c r="D42" s="193"/>
      <c r="E42" s="194"/>
      <c r="F42" s="194"/>
      <c r="G42" s="194"/>
      <c r="H42" s="194"/>
      <c r="I42" s="193"/>
      <c r="J42" s="193"/>
      <c r="K42" s="193"/>
      <c r="L42" s="193"/>
      <c r="M42" s="193"/>
      <c r="N42" s="193"/>
      <c r="O42" s="193"/>
      <c r="P42" s="193"/>
      <c r="Q42" s="193"/>
      <c r="R42" s="193" t="s">
        <v>285</v>
      </c>
      <c r="S42" s="193"/>
      <c r="T42" s="193"/>
      <c r="U42" s="193"/>
      <c r="V42" s="193"/>
      <c r="W42" s="193" t="s">
        <v>285</v>
      </c>
      <c r="X42" s="193"/>
      <c r="Y42" s="193"/>
      <c r="Z42" s="193"/>
      <c r="AA42" s="193"/>
      <c r="AB42" s="193"/>
      <c r="AC42" s="193"/>
      <c r="AD42" s="193"/>
      <c r="AE42" s="195"/>
      <c r="AF42" s="195"/>
    </row>
    <row r="43" spans="2:32" s="115" customFormat="1" ht="35.1" customHeight="1" x14ac:dyDescent="0.4">
      <c r="B43" s="121">
        <v>12</v>
      </c>
      <c r="C43" s="193"/>
      <c r="D43" s="193"/>
      <c r="E43" s="194"/>
      <c r="F43" s="194"/>
      <c r="G43" s="194"/>
      <c r="H43" s="194"/>
      <c r="I43" s="193"/>
      <c r="J43" s="193"/>
      <c r="K43" s="193"/>
      <c r="L43" s="193"/>
      <c r="M43" s="193"/>
      <c r="N43" s="193"/>
      <c r="O43" s="193"/>
      <c r="P43" s="193"/>
      <c r="Q43" s="193"/>
      <c r="R43" s="193" t="s">
        <v>285</v>
      </c>
      <c r="S43" s="193"/>
      <c r="T43" s="193"/>
      <c r="U43" s="193"/>
      <c r="V43" s="193"/>
      <c r="W43" s="193" t="s">
        <v>285</v>
      </c>
      <c r="X43" s="193"/>
      <c r="Y43" s="193"/>
      <c r="Z43" s="193"/>
      <c r="AA43" s="193"/>
      <c r="AB43" s="193"/>
      <c r="AC43" s="193"/>
      <c r="AD43" s="193"/>
      <c r="AE43" s="195"/>
      <c r="AF43" s="195"/>
    </row>
    <row r="44" spans="2:32" s="115" customFormat="1" ht="35.1" customHeight="1" x14ac:dyDescent="0.4">
      <c r="B44" s="121">
        <v>13</v>
      </c>
      <c r="C44" s="193"/>
      <c r="D44" s="193"/>
      <c r="E44" s="194"/>
      <c r="F44" s="194"/>
      <c r="G44" s="194"/>
      <c r="H44" s="194"/>
      <c r="I44" s="193"/>
      <c r="J44" s="193"/>
      <c r="K44" s="193"/>
      <c r="L44" s="193"/>
      <c r="M44" s="193"/>
      <c r="N44" s="193"/>
      <c r="O44" s="193"/>
      <c r="P44" s="193"/>
      <c r="Q44" s="193"/>
      <c r="R44" s="193" t="s">
        <v>285</v>
      </c>
      <c r="S44" s="193"/>
      <c r="T44" s="193"/>
      <c r="U44" s="193"/>
      <c r="V44" s="193"/>
      <c r="W44" s="193" t="s">
        <v>285</v>
      </c>
      <c r="X44" s="193"/>
      <c r="Y44" s="193"/>
      <c r="Z44" s="193"/>
      <c r="AA44" s="193"/>
      <c r="AB44" s="193"/>
      <c r="AC44" s="193"/>
      <c r="AD44" s="193"/>
      <c r="AE44" s="195"/>
      <c r="AF44" s="195"/>
    </row>
    <row r="45" spans="2:32" s="115" customFormat="1" ht="35.1" customHeight="1" x14ac:dyDescent="0.4">
      <c r="B45" s="121">
        <v>14</v>
      </c>
      <c r="C45" s="193"/>
      <c r="D45" s="193"/>
      <c r="E45" s="194"/>
      <c r="F45" s="194"/>
      <c r="G45" s="194"/>
      <c r="H45" s="194"/>
      <c r="I45" s="193"/>
      <c r="J45" s="193"/>
      <c r="K45" s="193"/>
      <c r="L45" s="193"/>
      <c r="M45" s="193"/>
      <c r="N45" s="193"/>
      <c r="O45" s="193"/>
      <c r="P45" s="193"/>
      <c r="Q45" s="193"/>
      <c r="R45" s="193" t="s">
        <v>285</v>
      </c>
      <c r="S45" s="193"/>
      <c r="T45" s="193"/>
      <c r="U45" s="193"/>
      <c r="V45" s="193"/>
      <c r="W45" s="193" t="s">
        <v>285</v>
      </c>
      <c r="X45" s="193"/>
      <c r="Y45" s="193"/>
      <c r="Z45" s="193"/>
      <c r="AA45" s="193"/>
      <c r="AB45" s="193"/>
      <c r="AC45" s="193"/>
      <c r="AD45" s="193"/>
      <c r="AE45" s="195"/>
      <c r="AF45" s="195"/>
    </row>
    <row r="46" spans="2:32" s="115" customFormat="1" ht="35.1" customHeight="1" x14ac:dyDescent="0.4">
      <c r="B46" s="121">
        <v>15</v>
      </c>
      <c r="C46" s="193"/>
      <c r="D46" s="193"/>
      <c r="E46" s="194"/>
      <c r="F46" s="194"/>
      <c r="G46" s="194"/>
      <c r="H46" s="194"/>
      <c r="I46" s="193"/>
      <c r="J46" s="193"/>
      <c r="K46" s="193"/>
      <c r="L46" s="193"/>
      <c r="M46" s="193"/>
      <c r="N46" s="193"/>
      <c r="O46" s="193"/>
      <c r="P46" s="193"/>
      <c r="Q46" s="193"/>
      <c r="R46" s="193" t="s">
        <v>285</v>
      </c>
      <c r="S46" s="193"/>
      <c r="T46" s="193"/>
      <c r="U46" s="193"/>
      <c r="V46" s="193"/>
      <c r="W46" s="193" t="s">
        <v>285</v>
      </c>
      <c r="X46" s="193"/>
      <c r="Y46" s="193"/>
      <c r="Z46" s="193"/>
      <c r="AA46" s="193"/>
      <c r="AB46" s="193"/>
      <c r="AC46" s="193"/>
      <c r="AD46" s="193"/>
      <c r="AE46" s="195"/>
      <c r="AF46" s="195"/>
    </row>
    <row r="47" spans="2:32" s="115" customFormat="1" ht="35.1" customHeight="1" x14ac:dyDescent="0.4">
      <c r="B47" s="121">
        <v>16</v>
      </c>
      <c r="C47" s="193"/>
      <c r="D47" s="193"/>
      <c r="E47" s="194"/>
      <c r="F47" s="194"/>
      <c r="G47" s="194"/>
      <c r="H47" s="194"/>
      <c r="I47" s="193"/>
      <c r="J47" s="193"/>
      <c r="K47" s="193"/>
      <c r="L47" s="193"/>
      <c r="M47" s="193"/>
      <c r="N47" s="193"/>
      <c r="O47" s="193"/>
      <c r="P47" s="193"/>
      <c r="Q47" s="193"/>
      <c r="R47" s="193" t="s">
        <v>285</v>
      </c>
      <c r="S47" s="193"/>
      <c r="T47" s="193"/>
      <c r="U47" s="193"/>
      <c r="V47" s="193"/>
      <c r="W47" s="193" t="s">
        <v>285</v>
      </c>
      <c r="X47" s="193"/>
      <c r="Y47" s="193"/>
      <c r="Z47" s="193"/>
      <c r="AA47" s="193"/>
      <c r="AB47" s="193"/>
      <c r="AC47" s="193"/>
      <c r="AD47" s="193"/>
      <c r="AE47" s="195"/>
      <c r="AF47" s="195"/>
    </row>
    <row r="48" spans="2:32" s="115" customFormat="1" ht="35.1" customHeight="1" x14ac:dyDescent="0.4">
      <c r="B48" s="121">
        <v>17</v>
      </c>
      <c r="C48" s="193"/>
      <c r="D48" s="193"/>
      <c r="E48" s="194"/>
      <c r="F48" s="194"/>
      <c r="G48" s="194"/>
      <c r="H48" s="194"/>
      <c r="I48" s="193"/>
      <c r="J48" s="193"/>
      <c r="K48" s="193"/>
      <c r="L48" s="193"/>
      <c r="M48" s="193"/>
      <c r="N48" s="193"/>
      <c r="O48" s="193"/>
      <c r="P48" s="193"/>
      <c r="Q48" s="193"/>
      <c r="R48" s="193" t="s">
        <v>285</v>
      </c>
      <c r="S48" s="193"/>
      <c r="T48" s="193"/>
      <c r="U48" s="193"/>
      <c r="V48" s="193"/>
      <c r="W48" s="193" t="s">
        <v>285</v>
      </c>
      <c r="X48" s="193"/>
      <c r="Y48" s="193"/>
      <c r="Z48" s="193"/>
      <c r="AA48" s="193"/>
      <c r="AB48" s="193"/>
      <c r="AC48" s="193"/>
      <c r="AD48" s="193"/>
      <c r="AE48" s="195"/>
      <c r="AF48" s="195"/>
    </row>
    <row r="49" spans="1:33" s="115" customFormat="1" ht="35.1" customHeight="1" x14ac:dyDescent="0.4">
      <c r="B49" s="121">
        <v>18</v>
      </c>
      <c r="C49" s="193"/>
      <c r="D49" s="193"/>
      <c r="E49" s="194"/>
      <c r="F49" s="194"/>
      <c r="G49" s="194"/>
      <c r="H49" s="194"/>
      <c r="I49" s="193"/>
      <c r="J49" s="193"/>
      <c r="K49" s="193"/>
      <c r="L49" s="193"/>
      <c r="M49" s="193"/>
      <c r="N49" s="193"/>
      <c r="O49" s="193"/>
      <c r="P49" s="193"/>
      <c r="Q49" s="193"/>
      <c r="R49" s="193" t="s">
        <v>285</v>
      </c>
      <c r="S49" s="193"/>
      <c r="T49" s="193"/>
      <c r="U49" s="193"/>
      <c r="V49" s="193"/>
      <c r="W49" s="193" t="s">
        <v>285</v>
      </c>
      <c r="X49" s="193"/>
      <c r="Y49" s="193"/>
      <c r="Z49" s="193"/>
      <c r="AA49" s="193"/>
      <c r="AB49" s="193"/>
      <c r="AC49" s="193"/>
      <c r="AD49" s="193"/>
      <c r="AE49" s="195"/>
      <c r="AF49" s="195"/>
    </row>
    <row r="50" spans="1:33" s="115" customFormat="1" ht="35.1" customHeight="1" x14ac:dyDescent="0.4">
      <c r="B50" s="121">
        <v>19</v>
      </c>
      <c r="C50" s="193"/>
      <c r="D50" s="193"/>
      <c r="E50" s="194"/>
      <c r="F50" s="194"/>
      <c r="G50" s="194"/>
      <c r="H50" s="194"/>
      <c r="I50" s="193"/>
      <c r="J50" s="193"/>
      <c r="K50" s="193"/>
      <c r="L50" s="193"/>
      <c r="M50" s="193"/>
      <c r="N50" s="193"/>
      <c r="O50" s="193"/>
      <c r="P50" s="193"/>
      <c r="Q50" s="193"/>
      <c r="R50" s="193" t="s">
        <v>285</v>
      </c>
      <c r="S50" s="193"/>
      <c r="T50" s="193"/>
      <c r="U50" s="193"/>
      <c r="V50" s="193"/>
      <c r="W50" s="193" t="s">
        <v>285</v>
      </c>
      <c r="X50" s="193"/>
      <c r="Y50" s="193"/>
      <c r="Z50" s="193"/>
      <c r="AA50" s="193"/>
      <c r="AB50" s="193"/>
      <c r="AC50" s="193"/>
      <c r="AD50" s="193"/>
      <c r="AE50" s="195"/>
      <c r="AF50" s="195"/>
    </row>
    <row r="51" spans="1:33" s="115" customFormat="1" ht="35.1" customHeight="1" x14ac:dyDescent="0.4">
      <c r="B51" s="121">
        <v>20</v>
      </c>
      <c r="C51" s="193"/>
      <c r="D51" s="193"/>
      <c r="E51" s="194"/>
      <c r="F51" s="194"/>
      <c r="G51" s="194"/>
      <c r="H51" s="194"/>
      <c r="I51" s="193"/>
      <c r="J51" s="193"/>
      <c r="K51" s="193"/>
      <c r="L51" s="193"/>
      <c r="M51" s="193"/>
      <c r="N51" s="193"/>
      <c r="O51" s="193"/>
      <c r="P51" s="193"/>
      <c r="Q51" s="193"/>
      <c r="R51" s="193" t="s">
        <v>285</v>
      </c>
      <c r="S51" s="193"/>
      <c r="T51" s="193"/>
      <c r="U51" s="193"/>
      <c r="V51" s="193"/>
      <c r="W51" s="193" t="s">
        <v>285</v>
      </c>
      <c r="X51" s="193"/>
      <c r="Y51" s="193"/>
      <c r="Z51" s="193"/>
      <c r="AA51" s="193"/>
      <c r="AB51" s="193"/>
      <c r="AC51" s="193"/>
      <c r="AD51" s="193"/>
      <c r="AE51" s="195"/>
      <c r="AF51" s="195"/>
    </row>
    <row r="52" spans="1:33" s="115" customFormat="1" ht="15.75" x14ac:dyDescent="0.4">
      <c r="B52" s="116"/>
      <c r="C52" s="116"/>
      <c r="D52" s="116"/>
      <c r="E52" s="116"/>
      <c r="F52" s="116"/>
      <c r="G52" s="116"/>
      <c r="H52" s="116"/>
      <c r="I52" s="145"/>
      <c r="J52" s="145"/>
      <c r="K52" s="145"/>
      <c r="L52" s="145"/>
      <c r="M52" s="145"/>
      <c r="N52" s="145"/>
      <c r="O52" s="145"/>
      <c r="P52" s="145"/>
      <c r="Q52" s="145"/>
      <c r="R52" s="145"/>
      <c r="S52" s="145"/>
      <c r="T52" s="145"/>
      <c r="U52" s="145"/>
      <c r="V52" s="145"/>
      <c r="W52" s="145"/>
      <c r="X52" s="145"/>
      <c r="Y52" s="145"/>
      <c r="Z52" s="145"/>
      <c r="AA52" s="117"/>
      <c r="AB52" s="117"/>
      <c r="AC52" s="118"/>
      <c r="AD52" s="118"/>
      <c r="AE52" s="118"/>
      <c r="AF52" s="118"/>
      <c r="AG52" s="118"/>
    </row>
    <row r="53" spans="1:33" s="115" customFormat="1" ht="15.75" x14ac:dyDescent="0.4">
      <c r="B53" s="116"/>
      <c r="C53" s="116"/>
      <c r="D53" s="116"/>
      <c r="E53" s="116"/>
      <c r="F53" s="116"/>
      <c r="G53" s="116"/>
      <c r="H53" s="116"/>
      <c r="I53" s="145"/>
      <c r="J53" s="145"/>
      <c r="K53" s="145"/>
      <c r="L53" s="145"/>
      <c r="M53" s="145"/>
      <c r="N53" s="145"/>
      <c r="O53" s="145"/>
      <c r="P53" s="145"/>
      <c r="Q53" s="145"/>
      <c r="R53" s="145"/>
      <c r="S53" s="145"/>
      <c r="T53" s="145"/>
      <c r="U53" s="145"/>
      <c r="V53" s="145"/>
      <c r="W53" s="145"/>
      <c r="X53" s="145"/>
      <c r="Y53" s="145"/>
      <c r="Z53" s="145"/>
      <c r="AA53" s="117"/>
      <c r="AB53" s="117"/>
      <c r="AC53" s="118"/>
      <c r="AD53" s="118"/>
      <c r="AE53" s="118"/>
      <c r="AF53" s="118"/>
      <c r="AG53" s="118"/>
    </row>
    <row r="54" spans="1:33" ht="102.75" customHeight="1" x14ac:dyDescent="0.4">
      <c r="B54" s="119"/>
      <c r="C54" s="123" t="s">
        <v>155</v>
      </c>
      <c r="D54" s="191" t="s">
        <v>186</v>
      </c>
      <c r="E54" s="192"/>
      <c r="F54" s="224" t="s">
        <v>355</v>
      </c>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row>
    <row r="55" spans="1:33" ht="20.25" customHeight="1" x14ac:dyDescent="0.4">
      <c r="B55" s="120"/>
      <c r="C55" s="120"/>
      <c r="D55" s="191" t="s">
        <v>187</v>
      </c>
      <c r="E55" s="192"/>
      <c r="F55" s="224" t="s">
        <v>209</v>
      </c>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row>
    <row r="56" spans="1:33" ht="102" customHeight="1" x14ac:dyDescent="0.4">
      <c r="B56" s="120"/>
      <c r="C56" s="120"/>
      <c r="D56" s="191" t="s">
        <v>188</v>
      </c>
      <c r="E56" s="192"/>
      <c r="F56" s="189" t="s">
        <v>354</v>
      </c>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row>
    <row r="57" spans="1:33" ht="216" customHeight="1" x14ac:dyDescent="0.4">
      <c r="B57" s="120"/>
      <c r="C57" s="120"/>
      <c r="D57" s="185"/>
      <c r="E57" s="186"/>
      <c r="F57" s="189" t="s">
        <v>356</v>
      </c>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row>
    <row r="58" spans="1:33" ht="222.75" customHeight="1" x14ac:dyDescent="0.4">
      <c r="B58" s="120"/>
      <c r="C58" s="120"/>
      <c r="D58" s="191"/>
      <c r="E58" s="192"/>
      <c r="F58" s="189" t="s">
        <v>357</v>
      </c>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row>
    <row r="59" spans="1:33" x14ac:dyDescent="0.4">
      <c r="AB59" s="114" t="s">
        <v>156</v>
      </c>
    </row>
    <row r="60" spans="1:33" ht="5.25" customHeight="1" x14ac:dyDescent="0.4"/>
    <row r="61" spans="1:33" ht="39" customHeight="1" x14ac:dyDescent="0.4">
      <c r="A61" s="188" t="s">
        <v>359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row>
  </sheetData>
  <sheetProtection algorithmName="SHA-512" hashValue="Ex/2y7+cHVjxF2+7B86bVkhGMwFzk6AiseUUmI5EUiy/WfHCpX8mWcNHUbUr4pLsZrSnTkmXDsfhLxnWK59CWA==" saltValue="CTqMj0mYcMx9ZWozLMw2Qw==" spinCount="100000" sheet="1" selectLockedCells="1"/>
  <mergeCells count="217">
    <mergeCell ref="A13:S13"/>
    <mergeCell ref="A12:S12"/>
    <mergeCell ref="A9:S9"/>
    <mergeCell ref="A8:S8"/>
    <mergeCell ref="T13:AG13"/>
    <mergeCell ref="T10:AG10"/>
    <mergeCell ref="D54:E54"/>
    <mergeCell ref="AB46:AD46"/>
    <mergeCell ref="AB31:AD31"/>
    <mergeCell ref="F54:AF54"/>
    <mergeCell ref="A17:AG17"/>
    <mergeCell ref="A16:AG16"/>
    <mergeCell ref="A19:AG19"/>
    <mergeCell ref="W49:AA49"/>
    <mergeCell ref="AB49:AD49"/>
    <mergeCell ref="AE49:AF49"/>
    <mergeCell ref="C48:D48"/>
    <mergeCell ref="E48:H48"/>
    <mergeCell ref="I48:M48"/>
    <mergeCell ref="N48:Q48"/>
    <mergeCell ref="R48:V48"/>
    <mergeCell ref="W48:AA48"/>
    <mergeCell ref="AB48:AD48"/>
    <mergeCell ref="AE48:AF48"/>
    <mergeCell ref="C49:D49"/>
    <mergeCell ref="E49:H49"/>
    <mergeCell ref="I49:M49"/>
    <mergeCell ref="N49:Q49"/>
    <mergeCell ref="R49:V49"/>
    <mergeCell ref="A22:AG22"/>
    <mergeCell ref="A14:S14"/>
    <mergeCell ref="AE46:AF46"/>
    <mergeCell ref="C47:D47"/>
    <mergeCell ref="E47:H47"/>
    <mergeCell ref="I47:M47"/>
    <mergeCell ref="N47:Q47"/>
    <mergeCell ref="R47:V47"/>
    <mergeCell ref="W47:AA47"/>
    <mergeCell ref="AB47:AD47"/>
    <mergeCell ref="AE47:AF47"/>
    <mergeCell ref="C46:D46"/>
    <mergeCell ref="E46:H46"/>
    <mergeCell ref="I46:M46"/>
    <mergeCell ref="N46:Q46"/>
    <mergeCell ref="R46:V46"/>
    <mergeCell ref="W46:AA46"/>
    <mergeCell ref="F56:AF56"/>
    <mergeCell ref="F57:AF57"/>
    <mergeCell ref="C50:D50"/>
    <mergeCell ref="E50:H50"/>
    <mergeCell ref="I50:M50"/>
    <mergeCell ref="N50:Q50"/>
    <mergeCell ref="R50:V50"/>
    <mergeCell ref="W50:AA50"/>
    <mergeCell ref="AB50:AD50"/>
    <mergeCell ref="C51:D51"/>
    <mergeCell ref="E51:H51"/>
    <mergeCell ref="I51:M51"/>
    <mergeCell ref="N51:Q51"/>
    <mergeCell ref="R51:V51"/>
    <mergeCell ref="W51:AA51"/>
    <mergeCell ref="AB51:AD51"/>
    <mergeCell ref="AE51:AF51"/>
    <mergeCell ref="AE50:AF50"/>
    <mergeCell ref="F55:AF55"/>
    <mergeCell ref="AE44:AF44"/>
    <mergeCell ref="C45:D45"/>
    <mergeCell ref="E45:H45"/>
    <mergeCell ref="I45:M45"/>
    <mergeCell ref="N45:Q45"/>
    <mergeCell ref="R45:V45"/>
    <mergeCell ref="W45:AA45"/>
    <mergeCell ref="AB45:AD45"/>
    <mergeCell ref="AE45:AF45"/>
    <mergeCell ref="W44:AA44"/>
    <mergeCell ref="N44:Q44"/>
    <mergeCell ref="R44:V44"/>
    <mergeCell ref="E44:H44"/>
    <mergeCell ref="I44:M44"/>
    <mergeCell ref="AB44:AD44"/>
    <mergeCell ref="AE42:AF42"/>
    <mergeCell ref="C43:D43"/>
    <mergeCell ref="E43:H43"/>
    <mergeCell ref="I43:M43"/>
    <mergeCell ref="N43:Q43"/>
    <mergeCell ref="R43:V43"/>
    <mergeCell ref="W43:AA43"/>
    <mergeCell ref="AB43:AD43"/>
    <mergeCell ref="AE43:AF43"/>
    <mergeCell ref="AB42:AD42"/>
    <mergeCell ref="AE40:AF40"/>
    <mergeCell ref="C41:D41"/>
    <mergeCell ref="E41:H41"/>
    <mergeCell ref="I41:M41"/>
    <mergeCell ref="N41:Q41"/>
    <mergeCell ref="R41:V41"/>
    <mergeCell ref="W41:AA41"/>
    <mergeCell ref="AB41:AD41"/>
    <mergeCell ref="AE41:AF41"/>
    <mergeCell ref="E40:H40"/>
    <mergeCell ref="I40:M40"/>
    <mergeCell ref="N40:Q40"/>
    <mergeCell ref="R40:V40"/>
    <mergeCell ref="W40:AA40"/>
    <mergeCell ref="AB40:AD40"/>
    <mergeCell ref="AE38:AF38"/>
    <mergeCell ref="C39:D39"/>
    <mergeCell ref="E39:H39"/>
    <mergeCell ref="I39:M39"/>
    <mergeCell ref="N39:Q39"/>
    <mergeCell ref="R39:V39"/>
    <mergeCell ref="W39:AA39"/>
    <mergeCell ref="AB39:AD39"/>
    <mergeCell ref="AE39:AF39"/>
    <mergeCell ref="AB38:AD38"/>
    <mergeCell ref="R30:AA30"/>
    <mergeCell ref="AB30:AD30"/>
    <mergeCell ref="I37:M37"/>
    <mergeCell ref="N37:Q37"/>
    <mergeCell ref="R37:V37"/>
    <mergeCell ref="W37:AA37"/>
    <mergeCell ref="AB37:AD37"/>
    <mergeCell ref="AE37:AF37"/>
    <mergeCell ref="E36:H36"/>
    <mergeCell ref="I36:M36"/>
    <mergeCell ref="N36:Q36"/>
    <mergeCell ref="R36:V36"/>
    <mergeCell ref="W36:AA36"/>
    <mergeCell ref="AB36:AD36"/>
    <mergeCell ref="AE32:AF32"/>
    <mergeCell ref="AE34:AF34"/>
    <mergeCell ref="C35:D35"/>
    <mergeCell ref="E35:H35"/>
    <mergeCell ref="I35:M35"/>
    <mergeCell ref="N35:Q35"/>
    <mergeCell ref="R35:V35"/>
    <mergeCell ref="W35:AA35"/>
    <mergeCell ref="AB35:AD35"/>
    <mergeCell ref="AE35:AF35"/>
    <mergeCell ref="C34:D34"/>
    <mergeCell ref="E34:H34"/>
    <mergeCell ref="I34:M34"/>
    <mergeCell ref="N34:Q34"/>
    <mergeCell ref="R34:V34"/>
    <mergeCell ref="W34:AA34"/>
    <mergeCell ref="T14:AG14"/>
    <mergeCell ref="AE33:AF33"/>
    <mergeCell ref="B30:B31"/>
    <mergeCell ref="AE30:AF31"/>
    <mergeCell ref="C33:D33"/>
    <mergeCell ref="E33:H33"/>
    <mergeCell ref="I33:M33"/>
    <mergeCell ref="N33:Q33"/>
    <mergeCell ref="R33:V33"/>
    <mergeCell ref="W33:AA33"/>
    <mergeCell ref="AB33:AD33"/>
    <mergeCell ref="R31:V31"/>
    <mergeCell ref="W31:AA31"/>
    <mergeCell ref="C32:D32"/>
    <mergeCell ref="E32:H32"/>
    <mergeCell ref="I32:M32"/>
    <mergeCell ref="N32:Q32"/>
    <mergeCell ref="R32:V32"/>
    <mergeCell ref="W32:AA32"/>
    <mergeCell ref="C30:D31"/>
    <mergeCell ref="E30:H31"/>
    <mergeCell ref="I30:M31"/>
    <mergeCell ref="N30:Q31"/>
    <mergeCell ref="AB32:AD32"/>
    <mergeCell ref="AB2:AC2"/>
    <mergeCell ref="AE2:AF2"/>
    <mergeCell ref="AA27:AB27"/>
    <mergeCell ref="B27:H27"/>
    <mergeCell ref="I27:Z27"/>
    <mergeCell ref="B25:H25"/>
    <mergeCell ref="I25:Z25"/>
    <mergeCell ref="AA25:AB25"/>
    <mergeCell ref="B26:H26"/>
    <mergeCell ref="I26:K26"/>
    <mergeCell ref="L26:N26"/>
    <mergeCell ref="O26:Q26"/>
    <mergeCell ref="R26:T26"/>
    <mergeCell ref="U26:W26"/>
    <mergeCell ref="X2:Z2"/>
    <mergeCell ref="T6:AG6"/>
    <mergeCell ref="T7:AG7"/>
    <mergeCell ref="T8:AG8"/>
    <mergeCell ref="T9:AG9"/>
    <mergeCell ref="X26:Z26"/>
    <mergeCell ref="AA26:AB26"/>
    <mergeCell ref="A7:S7"/>
    <mergeCell ref="A6:S6"/>
    <mergeCell ref="T12:AG12"/>
    <mergeCell ref="A61:AF61"/>
    <mergeCell ref="F58:AF58"/>
    <mergeCell ref="D56:E56"/>
    <mergeCell ref="AB34:AD34"/>
    <mergeCell ref="C36:D36"/>
    <mergeCell ref="D55:E55"/>
    <mergeCell ref="C38:D38"/>
    <mergeCell ref="E38:H38"/>
    <mergeCell ref="I38:M38"/>
    <mergeCell ref="N38:Q38"/>
    <mergeCell ref="R38:V38"/>
    <mergeCell ref="W38:AA38"/>
    <mergeCell ref="C40:D40"/>
    <mergeCell ref="C42:D42"/>
    <mergeCell ref="E42:H42"/>
    <mergeCell ref="I42:M42"/>
    <mergeCell ref="N42:Q42"/>
    <mergeCell ref="R42:V42"/>
    <mergeCell ref="W42:AA42"/>
    <mergeCell ref="C44:D44"/>
    <mergeCell ref="D58:E58"/>
    <mergeCell ref="AE36:AF36"/>
    <mergeCell ref="C37:D37"/>
    <mergeCell ref="E37:H37"/>
  </mergeCells>
  <phoneticPr fontId="1"/>
  <conditionalFormatting sqref="R32:AA51">
    <cfRule type="expression" dxfId="26" priority="4">
      <formula>NOT(AND(NOT(ISBLANK($C32)),NOT(ISBLANK($E32))))</formula>
    </cfRule>
    <cfRule type="expression" dxfId="25" priority="7">
      <formula>OR($E32="短期社債",$E32="一般債")</formula>
    </cfRule>
  </conditionalFormatting>
  <conditionalFormatting sqref="R32:V37">
    <cfRule type="expression" dxfId="24" priority="6">
      <formula>$AB32="一時停止"</formula>
    </cfRule>
  </conditionalFormatting>
  <conditionalFormatting sqref="I27:Z27 U26:W26 O26:Q26 I26:K26">
    <cfRule type="expression" dxfId="23" priority="5">
      <formula>I26=""</formula>
    </cfRule>
  </conditionalFormatting>
  <conditionalFormatting sqref="N32:AD51">
    <cfRule type="expression" dxfId="22" priority="2">
      <formula>$C32="削除"</formula>
    </cfRule>
  </conditionalFormatting>
  <conditionalFormatting sqref="N32:Q51">
    <cfRule type="expression" dxfId="21" priority="1">
      <formula>$C32="変更"</formula>
    </cfRule>
  </conditionalFormatting>
  <dataValidations count="10">
    <dataValidation type="list" allowBlank="1" showInputMessage="1" showErrorMessage="1" sqref="C32:C51">
      <formula1>"追加,変更,削除"</formula1>
    </dataValidation>
    <dataValidation type="list" allowBlank="1" showInputMessage="1" showErrorMessage="1" sqref="W38:AA51 R32:R51 W32:W37">
      <formula1>"リリース実行可,リリース実行不可"</formula1>
    </dataValidation>
    <dataValidation type="list" allowBlank="1" showInputMessage="1" showErrorMessage="1" sqref="AB32:AD51">
      <formula1>"一時停止,解除"</formula1>
    </dataValidation>
    <dataValidation type="list" allowBlank="1" showInputMessage="1" showErrorMessage="1" sqref="E32:H51">
      <formula1>"株式,株式(貸借),転換社債（転換社債型新株予約権付社債）,一般債,短期社債"</formula1>
    </dataValidation>
    <dataValidation type="custom" imeMode="disabled" allowBlank="1" showInputMessage="1" showErrorMessage="1" errorTitle="形式エラー" error="半角英数字11桁で御記入ください。" sqref="I32:M51">
      <formula1>AND(LEN(I32)=LENB(I32),LEN(I32)=11)</formula1>
    </dataValidation>
    <dataValidation type="custom" imeMode="disabled" allowBlank="1" showInputMessage="1" showErrorMessage="1" errorTitle="形式エラー" error="半角英数字8桁又は5桁で御記入ください。" sqref="I27:Z27">
      <formula1>AND(LEN(I27)=LENB(I27),OR(LEN(I27)=8,LEN(I27)=5))</formula1>
    </dataValidation>
    <dataValidation type="custom" imeMode="disabled" allowBlank="1" showInputMessage="1" showErrorMessage="1" errorTitle="形式エラー" error="半角英数字8桁で御記入ください。" sqref="N32:Q51">
      <formula1>AND(LEN(N32)=LENB(N32),NOT(MID(N32,5,1)="/"),LEN(N32)=8)</formula1>
    </dataValidation>
    <dataValidation type="custom" imeMode="disabled" allowBlank="1" showInputMessage="1" showErrorMessage="1" errorTitle="形式エラー" error="半角数字4桁で御記入ください。" sqref="I26:K26">
      <formula1>AND(LEN(I26)=LENB(I26),LEN(I26)=4)</formula1>
    </dataValidation>
    <dataValidation type="whole" imeMode="disabled" allowBlank="1" showInputMessage="1" showErrorMessage="1" errorTitle="形式エラー" error="半角数字で1～12の値を御記入ください。" sqref="O26:Q26">
      <formula1>1</formula1>
      <formula2>12</formula2>
    </dataValidation>
    <dataValidation type="whole" imeMode="disabled" allowBlank="1" showInputMessage="1" showErrorMessage="1" errorTitle="形式エラー" error="半角数字で1～31の値を御記入ください。" sqref="U26:W26">
      <formula1>1</formula1>
      <formula2>31</formula2>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Header>&amp;R&amp;10&amp;K000000PSMS-B02&amp;7（2023年8月7日版）</oddHeader>
    <oddFooter>&amp;C&amp;9&amp;P / &amp;N</oddFooter>
  </headerFooter>
  <rowBreaks count="2" manualBreakCount="2">
    <brk id="34" max="32" man="1"/>
    <brk id="52"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X595"/>
  <sheetViews>
    <sheetView view="pageBreakPreview" zoomScale="80" zoomScaleNormal="85" zoomScaleSheetLayoutView="80" workbookViewId="0">
      <pane xSplit="3" ySplit="11" topLeftCell="D12" activePane="bottomRight" state="frozen"/>
      <selection pane="topRight"/>
      <selection pane="bottomLeft"/>
      <selection pane="bottomRight"/>
    </sheetView>
  </sheetViews>
  <sheetFormatPr defaultRowHeight="18.75" x14ac:dyDescent="0.4"/>
  <cols>
    <col min="1" max="1" width="2.5" customWidth="1"/>
    <col min="2" max="2" width="17.75" customWidth="1"/>
    <col min="3" max="3" width="33.875" customWidth="1"/>
    <col min="4" max="4" width="17.75" customWidth="1"/>
    <col min="5" max="5" width="39.75" customWidth="1"/>
    <col min="6" max="6" width="13" customWidth="1"/>
    <col min="7" max="7" width="12.5" customWidth="1"/>
    <col min="8" max="8" width="8.5" customWidth="1"/>
    <col min="9" max="9" width="25.375" customWidth="1"/>
    <col min="10" max="11" width="24" customWidth="1"/>
    <col min="12" max="12" width="28.125" customWidth="1"/>
    <col min="13" max="13" width="41.75" customWidth="1"/>
    <col min="14" max="14" width="45.75" customWidth="1"/>
    <col min="15" max="15" width="13.5" customWidth="1"/>
    <col min="16" max="18" width="9" customWidth="1"/>
    <col min="19" max="19" width="15.125" customWidth="1"/>
    <col min="20" max="20" width="9" customWidth="1"/>
    <col min="21" max="21" width="29.875" customWidth="1"/>
    <col min="22" max="22" width="17.75" style="1" customWidth="1"/>
    <col min="23" max="23" width="15" customWidth="1"/>
    <col min="24" max="24" width="42.125" customWidth="1"/>
  </cols>
  <sheetData>
    <row r="2" spans="2:24" x14ac:dyDescent="0.4">
      <c r="B2" t="s">
        <v>2</v>
      </c>
    </row>
    <row r="3" spans="2:24" x14ac:dyDescent="0.4">
      <c r="B3" s="124" t="s">
        <v>0</v>
      </c>
      <c r="C3" s="144" t="s">
        <v>203</v>
      </c>
      <c r="D3" s="127"/>
      <c r="I3" s="152" t="s">
        <v>278</v>
      </c>
      <c r="J3" s="153">
        <v>1</v>
      </c>
    </row>
    <row r="4" spans="2:24" x14ac:dyDescent="0.4">
      <c r="B4" s="124" t="s">
        <v>1</v>
      </c>
      <c r="C4" s="125" t="s">
        <v>22</v>
      </c>
      <c r="I4" s="127" t="s">
        <v>279</v>
      </c>
      <c r="J4" s="154" t="s">
        <v>282</v>
      </c>
    </row>
    <row r="5" spans="2:24" x14ac:dyDescent="0.4">
      <c r="B5" s="124" t="s">
        <v>192</v>
      </c>
      <c r="C5" s="126">
        <v>13</v>
      </c>
      <c r="I5" s="127" t="s">
        <v>280</v>
      </c>
      <c r="J5" s="154">
        <v>2</v>
      </c>
    </row>
    <row r="6" spans="2:24" x14ac:dyDescent="0.4">
      <c r="B6" s="124" t="s">
        <v>193</v>
      </c>
      <c r="C6" s="126">
        <v>592</v>
      </c>
      <c r="I6" s="127" t="s">
        <v>281</v>
      </c>
      <c r="J6" s="154">
        <v>4</v>
      </c>
    </row>
    <row r="7" spans="2:24" x14ac:dyDescent="0.4">
      <c r="I7" s="155" t="s">
        <v>210</v>
      </c>
      <c r="J7" s="156">
        <v>6</v>
      </c>
      <c r="K7" t="s">
        <v>288</v>
      </c>
    </row>
    <row r="8" spans="2:24" ht="19.5" thickBot="1" x14ac:dyDescent="0.45">
      <c r="B8" t="s">
        <v>3</v>
      </c>
    </row>
    <row r="9" spans="2:24" ht="19.5" thickTop="1" x14ac:dyDescent="0.4">
      <c r="B9" s="16"/>
      <c r="C9" s="17"/>
      <c r="D9" s="17"/>
      <c r="E9" s="18" t="s">
        <v>26</v>
      </c>
      <c r="F9" s="19"/>
      <c r="G9" s="19"/>
      <c r="H9" s="19"/>
      <c r="I9" s="19"/>
      <c r="J9" s="19"/>
      <c r="K9" s="111" t="s">
        <v>144</v>
      </c>
      <c r="L9" s="19"/>
      <c r="M9" s="19"/>
      <c r="N9" s="19"/>
      <c r="O9" s="111" t="s">
        <v>145</v>
      </c>
      <c r="P9" s="19"/>
      <c r="Q9" s="19"/>
      <c r="R9" s="19"/>
      <c r="S9" s="19"/>
      <c r="T9" s="19"/>
      <c r="U9" s="19"/>
      <c r="V9" s="19"/>
      <c r="W9" s="110"/>
      <c r="X9" s="112"/>
    </row>
    <row r="10" spans="2:24" ht="18.75" customHeight="1" x14ac:dyDescent="0.4">
      <c r="B10" s="4" t="s">
        <v>27</v>
      </c>
      <c r="C10" s="15" t="s">
        <v>4</v>
      </c>
      <c r="D10" s="13" t="s">
        <v>28</v>
      </c>
      <c r="E10" s="20" t="s">
        <v>29</v>
      </c>
      <c r="F10" s="4" t="s">
        <v>30</v>
      </c>
      <c r="G10" s="4" t="s">
        <v>31</v>
      </c>
      <c r="H10" s="4" t="s">
        <v>32</v>
      </c>
      <c r="I10" s="15" t="s">
        <v>33</v>
      </c>
      <c r="J10" s="21" t="s">
        <v>8</v>
      </c>
      <c r="K10" s="14" t="s">
        <v>34</v>
      </c>
      <c r="L10" s="2" t="s">
        <v>35</v>
      </c>
      <c r="M10" s="22" t="s">
        <v>36</v>
      </c>
      <c r="N10" s="23" t="s">
        <v>8</v>
      </c>
      <c r="O10" s="233" t="s">
        <v>37</v>
      </c>
      <c r="P10" s="234"/>
      <c r="Q10" s="235" t="s">
        <v>5</v>
      </c>
      <c r="R10" s="236"/>
      <c r="S10" s="236"/>
      <c r="T10" s="234"/>
      <c r="U10" s="2" t="s">
        <v>38</v>
      </c>
      <c r="V10" s="15" t="s">
        <v>12</v>
      </c>
      <c r="W10" s="15" t="s">
        <v>8</v>
      </c>
    </row>
    <row r="11" spans="2:24" ht="18.75" hidden="1" customHeight="1" x14ac:dyDescent="0.4">
      <c r="B11" s="24"/>
      <c r="C11" s="25"/>
      <c r="D11" s="26"/>
      <c r="E11" s="27"/>
      <c r="F11" s="24"/>
      <c r="G11" s="24"/>
      <c r="H11" s="24"/>
      <c r="I11" s="25"/>
      <c r="J11" s="28"/>
      <c r="K11" s="27"/>
      <c r="L11" s="29"/>
      <c r="M11" s="30"/>
      <c r="N11" s="31"/>
      <c r="O11" s="32"/>
      <c r="P11" s="27"/>
      <c r="Q11" s="25"/>
      <c r="R11" s="27"/>
      <c r="S11" s="26"/>
      <c r="T11" s="26"/>
      <c r="U11" s="29"/>
      <c r="V11" s="25"/>
      <c r="W11" s="25"/>
    </row>
    <row r="12" spans="2:24" s="3" customFormat="1" ht="169.5" customHeight="1" thickBot="1" x14ac:dyDescent="0.45">
      <c r="B12" s="5"/>
      <c r="C12" s="33" t="s">
        <v>11</v>
      </c>
      <c r="D12" s="66" t="s">
        <v>39</v>
      </c>
      <c r="E12" s="34" t="s">
        <v>40</v>
      </c>
      <c r="F12" s="6" t="s">
        <v>41</v>
      </c>
      <c r="G12" s="6" t="s">
        <v>42</v>
      </c>
      <c r="H12" s="6" t="s">
        <v>43</v>
      </c>
      <c r="I12" s="35" t="s">
        <v>44</v>
      </c>
      <c r="J12" s="36" t="s">
        <v>45</v>
      </c>
      <c r="K12" s="34" t="s">
        <v>46</v>
      </c>
      <c r="L12" s="7" t="s">
        <v>47</v>
      </c>
      <c r="M12" s="33" t="s">
        <v>48</v>
      </c>
      <c r="N12" s="37" t="s">
        <v>45</v>
      </c>
      <c r="O12" s="38" t="s">
        <v>6</v>
      </c>
      <c r="P12" s="5" t="s">
        <v>16</v>
      </c>
      <c r="Q12" s="5" t="s">
        <v>9</v>
      </c>
      <c r="R12" s="5" t="s">
        <v>1</v>
      </c>
      <c r="S12" s="5" t="s">
        <v>7</v>
      </c>
      <c r="T12" s="5" t="s">
        <v>10</v>
      </c>
      <c r="U12" s="12" t="s">
        <v>49</v>
      </c>
      <c r="V12" s="39" t="s">
        <v>13</v>
      </c>
      <c r="W12" s="40" t="s">
        <v>45</v>
      </c>
    </row>
    <row r="13" spans="2:24" s="49" customFormat="1" ht="19.5" thickTop="1" x14ac:dyDescent="0.4">
      <c r="B13" s="8">
        <f>ROW()-12</f>
        <v>1</v>
      </c>
      <c r="C13" s="41" t="s">
        <v>82</v>
      </c>
      <c r="D13" s="42" t="s">
        <v>84</v>
      </c>
      <c r="E13" s="69" t="s">
        <v>85</v>
      </c>
      <c r="F13" s="70" t="s">
        <v>113</v>
      </c>
      <c r="G13" s="70">
        <v>1</v>
      </c>
      <c r="H13" s="71">
        <v>1</v>
      </c>
      <c r="I13" s="72"/>
      <c r="J13" s="73"/>
      <c r="K13" s="74" t="s">
        <v>15</v>
      </c>
      <c r="L13" s="75" t="s">
        <v>52</v>
      </c>
      <c r="M13" s="76" t="s">
        <v>53</v>
      </c>
      <c r="N13" s="77" t="s">
        <v>125</v>
      </c>
      <c r="O13" s="78" t="s">
        <v>86</v>
      </c>
      <c r="P13" s="79" t="s">
        <v>83</v>
      </c>
      <c r="Q13" s="79" t="s">
        <v>55</v>
      </c>
      <c r="R13" s="79" t="s">
        <v>86</v>
      </c>
      <c r="S13" s="79" t="s">
        <v>83</v>
      </c>
      <c r="T13" s="79" t="s">
        <v>87</v>
      </c>
      <c r="U13" s="80"/>
      <c r="V13" s="81">
        <v>50</v>
      </c>
      <c r="W13" s="81"/>
    </row>
    <row r="14" spans="2:24" s="49" customFormat="1" x14ac:dyDescent="0.4">
      <c r="B14" s="8">
        <f t="shared" ref="B14:B77" si="0">ROW()-12</f>
        <v>2</v>
      </c>
      <c r="C14" s="41" t="s">
        <v>89</v>
      </c>
      <c r="D14" s="42" t="s">
        <v>86</v>
      </c>
      <c r="E14" s="69" t="s">
        <v>90</v>
      </c>
      <c r="F14" s="70" t="s">
        <v>113</v>
      </c>
      <c r="G14" s="70">
        <v>1</v>
      </c>
      <c r="H14" s="71">
        <v>2</v>
      </c>
      <c r="I14" s="82"/>
      <c r="J14" s="83"/>
      <c r="K14" s="74" t="s">
        <v>15</v>
      </c>
      <c r="L14" s="75" t="s">
        <v>52</v>
      </c>
      <c r="M14" s="76" t="s">
        <v>53</v>
      </c>
      <c r="N14" s="77" t="s">
        <v>126</v>
      </c>
      <c r="O14" s="78" t="s">
        <v>86</v>
      </c>
      <c r="P14" s="79" t="s">
        <v>86</v>
      </c>
      <c r="Q14" s="79" t="s">
        <v>55</v>
      </c>
      <c r="R14" s="79" t="s">
        <v>87</v>
      </c>
      <c r="S14" s="79" t="s">
        <v>88</v>
      </c>
      <c r="T14" s="79" t="s">
        <v>88</v>
      </c>
      <c r="U14" s="80"/>
      <c r="V14" s="84">
        <v>50</v>
      </c>
      <c r="W14" s="84"/>
    </row>
    <row r="15" spans="2:24" s="49" customFormat="1" x14ac:dyDescent="0.4">
      <c r="B15" s="8">
        <f t="shared" si="0"/>
        <v>3</v>
      </c>
      <c r="C15" s="41" t="s">
        <v>91</v>
      </c>
      <c r="D15" s="42" t="s">
        <v>87</v>
      </c>
      <c r="E15" s="69" t="s">
        <v>92</v>
      </c>
      <c r="F15" s="70" t="s">
        <v>113</v>
      </c>
      <c r="G15" s="70">
        <v>1</v>
      </c>
      <c r="H15" s="71">
        <v>3</v>
      </c>
      <c r="I15" s="82"/>
      <c r="J15" s="83"/>
      <c r="K15" s="74" t="s">
        <v>15</v>
      </c>
      <c r="L15" s="75" t="s">
        <v>52</v>
      </c>
      <c r="M15" s="76" t="s">
        <v>53</v>
      </c>
      <c r="N15" s="77" t="s">
        <v>126</v>
      </c>
      <c r="O15" s="78" t="s">
        <v>93</v>
      </c>
      <c r="P15" s="79" t="s">
        <v>93</v>
      </c>
      <c r="Q15" s="79" t="s">
        <v>55</v>
      </c>
      <c r="R15" s="79" t="s">
        <v>87</v>
      </c>
      <c r="S15" s="79" t="s">
        <v>87</v>
      </c>
      <c r="T15" s="79" t="s">
        <v>88</v>
      </c>
      <c r="U15" s="85"/>
      <c r="V15" s="81">
        <v>50</v>
      </c>
      <c r="W15" s="84"/>
    </row>
    <row r="16" spans="2:24" s="49" customFormat="1" x14ac:dyDescent="0.4">
      <c r="B16" s="8">
        <f t="shared" si="0"/>
        <v>4</v>
      </c>
      <c r="C16" s="41" t="s">
        <v>94</v>
      </c>
      <c r="D16" s="67" t="s">
        <v>86</v>
      </c>
      <c r="E16" s="86" t="s">
        <v>92</v>
      </c>
      <c r="F16" s="70" t="s">
        <v>113</v>
      </c>
      <c r="G16" s="70">
        <v>1</v>
      </c>
      <c r="H16" s="71">
        <v>4</v>
      </c>
      <c r="I16" s="82"/>
      <c r="J16" s="83"/>
      <c r="K16" s="74" t="s">
        <v>15</v>
      </c>
      <c r="L16" s="75" t="s">
        <v>52</v>
      </c>
      <c r="M16" s="76" t="s">
        <v>53</v>
      </c>
      <c r="N16" s="77" t="s">
        <v>127</v>
      </c>
      <c r="O16" s="78" t="s">
        <v>88</v>
      </c>
      <c r="P16" s="79" t="s">
        <v>86</v>
      </c>
      <c r="Q16" s="79" t="s">
        <v>55</v>
      </c>
      <c r="R16" s="79" t="s">
        <v>87</v>
      </c>
      <c r="S16" s="79" t="s">
        <v>86</v>
      </c>
      <c r="T16" s="79" t="s">
        <v>87</v>
      </c>
      <c r="U16" s="85"/>
      <c r="V16" s="84">
        <v>50</v>
      </c>
      <c r="W16" s="84"/>
    </row>
    <row r="17" spans="2:23" s="49" customFormat="1" x14ac:dyDescent="0.4">
      <c r="B17" s="8">
        <f t="shared" si="0"/>
        <v>5</v>
      </c>
      <c r="C17" s="41" t="s">
        <v>95</v>
      </c>
      <c r="D17" s="42" t="s">
        <v>88</v>
      </c>
      <c r="E17" s="69" t="s">
        <v>92</v>
      </c>
      <c r="F17" s="70" t="s">
        <v>113</v>
      </c>
      <c r="G17" s="70">
        <v>1</v>
      </c>
      <c r="H17" s="71">
        <v>5</v>
      </c>
      <c r="I17" s="97"/>
      <c r="J17" s="83"/>
      <c r="K17" s="74" t="s">
        <v>15</v>
      </c>
      <c r="L17" s="75" t="s">
        <v>52</v>
      </c>
      <c r="M17" s="76" t="s">
        <v>53</v>
      </c>
      <c r="N17" s="77" t="s">
        <v>128</v>
      </c>
      <c r="O17" s="78" t="s">
        <v>88</v>
      </c>
      <c r="P17" s="79" t="s">
        <v>93</v>
      </c>
      <c r="Q17" s="79" t="s">
        <v>55</v>
      </c>
      <c r="R17" s="79" t="s">
        <v>88</v>
      </c>
      <c r="S17" s="79" t="s">
        <v>87</v>
      </c>
      <c r="T17" s="79" t="s">
        <v>88</v>
      </c>
      <c r="U17" s="85"/>
      <c r="V17" s="81">
        <v>50</v>
      </c>
      <c r="W17" s="84"/>
    </row>
    <row r="18" spans="2:23" s="49" customFormat="1" x14ac:dyDescent="0.4">
      <c r="B18" s="8">
        <f t="shared" si="0"/>
        <v>6</v>
      </c>
      <c r="C18" s="64" t="s">
        <v>17</v>
      </c>
      <c r="D18" s="42" t="s">
        <v>50</v>
      </c>
      <c r="E18" s="69" t="s">
        <v>51</v>
      </c>
      <c r="F18" s="70" t="s">
        <v>113</v>
      </c>
      <c r="G18" s="70">
        <v>1</v>
      </c>
      <c r="H18" s="71">
        <v>6</v>
      </c>
      <c r="I18" s="82">
        <v>711000</v>
      </c>
      <c r="J18" s="73"/>
      <c r="K18" s="74" t="s">
        <v>15</v>
      </c>
      <c r="L18" s="75" t="s">
        <v>52</v>
      </c>
      <c r="M18" s="76" t="s">
        <v>162</v>
      </c>
      <c r="N18" s="77"/>
      <c r="O18" s="78">
        <v>6</v>
      </c>
      <c r="P18" s="79" t="s">
        <v>129</v>
      </c>
      <c r="Q18" s="79" t="s">
        <v>121</v>
      </c>
      <c r="R18" s="79" t="s">
        <v>129</v>
      </c>
      <c r="S18" s="79">
        <v>6</v>
      </c>
      <c r="T18" s="79">
        <v>9</v>
      </c>
      <c r="U18" s="80"/>
      <c r="V18" s="84">
        <v>50</v>
      </c>
      <c r="W18" s="81"/>
    </row>
    <row r="19" spans="2:23" s="49" customFormat="1" x14ac:dyDescent="0.4">
      <c r="B19" s="8">
        <f t="shared" si="0"/>
        <v>7</v>
      </c>
      <c r="C19" s="54" t="s">
        <v>18</v>
      </c>
      <c r="D19" s="42" t="s">
        <v>56</v>
      </c>
      <c r="E19" s="69" t="s">
        <v>51</v>
      </c>
      <c r="F19" s="70" t="s">
        <v>113</v>
      </c>
      <c r="G19" s="70">
        <v>1</v>
      </c>
      <c r="H19" s="71">
        <v>7</v>
      </c>
      <c r="I19" s="82" t="s">
        <v>61</v>
      </c>
      <c r="J19" s="83"/>
      <c r="K19" s="74" t="s">
        <v>15</v>
      </c>
      <c r="L19" s="75" t="s">
        <v>52</v>
      </c>
      <c r="M19" s="76" t="s">
        <v>14</v>
      </c>
      <c r="N19" s="77"/>
      <c r="O19" s="78">
        <v>3</v>
      </c>
      <c r="P19" s="79" t="s">
        <v>129</v>
      </c>
      <c r="Q19" s="79" t="s">
        <v>122</v>
      </c>
      <c r="R19" s="79" t="s">
        <v>129</v>
      </c>
      <c r="S19" s="79">
        <v>3</v>
      </c>
      <c r="T19" s="79" t="s">
        <v>133</v>
      </c>
      <c r="U19" s="80"/>
      <c r="V19" s="81">
        <v>50</v>
      </c>
      <c r="W19" s="84"/>
    </row>
    <row r="20" spans="2:23" s="49" customFormat="1" ht="56.25" x14ac:dyDescent="0.4">
      <c r="B20" s="8">
        <f t="shared" si="0"/>
        <v>8</v>
      </c>
      <c r="C20" s="64" t="s">
        <v>19</v>
      </c>
      <c r="D20" s="52" t="s">
        <v>98</v>
      </c>
      <c r="E20" s="69" t="s">
        <v>57</v>
      </c>
      <c r="F20" s="70" t="s">
        <v>113</v>
      </c>
      <c r="G20" s="70">
        <v>1</v>
      </c>
      <c r="H20" s="71">
        <v>8</v>
      </c>
      <c r="I20" s="82">
        <f ca="1">INDIRECT("補記シート!D"&amp;18+3*(G20-1))</f>
        <v>0</v>
      </c>
      <c r="J20" s="83"/>
      <c r="K20" s="74" t="s">
        <v>62</v>
      </c>
      <c r="L20" s="75" t="s">
        <v>52</v>
      </c>
      <c r="M20" s="87" t="s">
        <v>106</v>
      </c>
      <c r="N20" s="77"/>
      <c r="O20" s="78">
        <v>7</v>
      </c>
      <c r="P20" s="79" t="s">
        <v>129</v>
      </c>
      <c r="Q20" s="79" t="s">
        <v>122</v>
      </c>
      <c r="R20" s="79" t="s">
        <v>129</v>
      </c>
      <c r="S20" s="79">
        <v>7</v>
      </c>
      <c r="T20" s="79" t="s">
        <v>134</v>
      </c>
      <c r="U20" s="85"/>
      <c r="V20" s="84">
        <v>50</v>
      </c>
      <c r="W20" s="84"/>
    </row>
    <row r="21" spans="2:23" s="49" customFormat="1" ht="131.25" x14ac:dyDescent="0.4">
      <c r="B21" s="8">
        <f t="shared" si="0"/>
        <v>9</v>
      </c>
      <c r="C21" s="54" t="s">
        <v>23</v>
      </c>
      <c r="D21" s="67" t="s">
        <v>96</v>
      </c>
      <c r="E21" s="86" t="s">
        <v>58</v>
      </c>
      <c r="F21" s="70" t="s">
        <v>113</v>
      </c>
      <c r="G21" s="70">
        <v>1</v>
      </c>
      <c r="H21" s="71">
        <v>9</v>
      </c>
      <c r="I21" s="82" t="e">
        <f ca="1">VLOOKUP(INDIRECT("'リリース・フラグ及び一時停止 解除に関する届出書'!E"&amp;31+G21),ツール処理シート!$I$3:$J$7,2,0)</f>
        <v>#N/A</v>
      </c>
      <c r="J21" s="83"/>
      <c r="K21" s="74" t="s">
        <v>64</v>
      </c>
      <c r="L21" s="88" t="s">
        <v>116</v>
      </c>
      <c r="M21" s="87" t="s">
        <v>110</v>
      </c>
      <c r="N21" s="77"/>
      <c r="O21" s="78">
        <v>1</v>
      </c>
      <c r="P21" s="79" t="s">
        <v>129</v>
      </c>
      <c r="Q21" s="79" t="s">
        <v>122</v>
      </c>
      <c r="R21" s="79" t="s">
        <v>129</v>
      </c>
      <c r="S21" s="79">
        <v>1</v>
      </c>
      <c r="T21" s="79" t="s">
        <v>133</v>
      </c>
      <c r="U21" s="85"/>
      <c r="V21" s="81">
        <v>50</v>
      </c>
      <c r="W21" s="84"/>
    </row>
    <row r="22" spans="2:23" s="49" customFormat="1" ht="37.5" x14ac:dyDescent="0.4">
      <c r="B22" s="8">
        <f t="shared" si="0"/>
        <v>10</v>
      </c>
      <c r="C22" s="64" t="s">
        <v>191</v>
      </c>
      <c r="D22" s="67" t="s">
        <v>96</v>
      </c>
      <c r="E22" s="86" t="s">
        <v>59</v>
      </c>
      <c r="F22" s="70" t="s">
        <v>113</v>
      </c>
      <c r="G22" s="70">
        <v>1</v>
      </c>
      <c r="H22" s="71">
        <v>10</v>
      </c>
      <c r="I22" s="82" t="str">
        <f ca="1">IF(INDIRECT("'リリース・フラグ及び一時停止 解除に関する届出書'!I"&amp;31+G22)="","",INDIRECT("'リリース・フラグ及び一時停止 解除に関する届出書'!I"&amp;31+G22))</f>
        <v/>
      </c>
      <c r="J22" s="83"/>
      <c r="K22" s="74" t="s">
        <v>64</v>
      </c>
      <c r="L22" s="88" t="s">
        <v>111</v>
      </c>
      <c r="M22" s="87" t="s">
        <v>75</v>
      </c>
      <c r="N22" s="77"/>
      <c r="O22" s="78">
        <v>11</v>
      </c>
      <c r="P22" s="79" t="s">
        <v>129</v>
      </c>
      <c r="Q22" s="79" t="s">
        <v>122</v>
      </c>
      <c r="R22" s="79" t="s">
        <v>129</v>
      </c>
      <c r="S22" s="79">
        <v>11</v>
      </c>
      <c r="T22" s="79" t="s">
        <v>133</v>
      </c>
      <c r="U22" s="85"/>
      <c r="V22" s="84">
        <v>50</v>
      </c>
      <c r="W22" s="84"/>
    </row>
    <row r="23" spans="2:23" s="49" customFormat="1" ht="75" x14ac:dyDescent="0.4">
      <c r="B23" s="8">
        <f t="shared" si="0"/>
        <v>11</v>
      </c>
      <c r="C23" s="54" t="s">
        <v>24</v>
      </c>
      <c r="D23" s="67" t="s">
        <v>99</v>
      </c>
      <c r="E23" s="86" t="s">
        <v>60</v>
      </c>
      <c r="F23" s="70" t="s">
        <v>113</v>
      </c>
      <c r="G23" s="70">
        <v>1</v>
      </c>
      <c r="H23" s="71">
        <v>11</v>
      </c>
      <c r="I23" s="50">
        <f ca="1">IF(INDIRECT("'リリース・フラグ及び一時停止 解除に関する届出書'!N"&amp;31+G23)&lt;&gt;"",INDIRECT("'リリース・フラグ及び一時停止 解除に関する届出書'!N"&amp;31+G23),ツール処理シート!I24)</f>
        <v>0</v>
      </c>
      <c r="J23" s="83"/>
      <c r="K23" s="74" t="s">
        <v>64</v>
      </c>
      <c r="L23" s="88" t="s">
        <v>112</v>
      </c>
      <c r="M23" s="87" t="s">
        <v>286</v>
      </c>
      <c r="N23" s="77"/>
      <c r="O23" s="78">
        <v>8</v>
      </c>
      <c r="P23" s="79" t="s">
        <v>129</v>
      </c>
      <c r="Q23" s="79" t="s">
        <v>122</v>
      </c>
      <c r="R23" s="79" t="s">
        <v>117</v>
      </c>
      <c r="S23" s="79">
        <v>8</v>
      </c>
      <c r="T23" s="79">
        <v>9</v>
      </c>
      <c r="U23" s="89"/>
      <c r="V23" s="81">
        <v>50</v>
      </c>
      <c r="W23" s="84"/>
    </row>
    <row r="24" spans="2:23" s="49" customFormat="1" ht="56.25" x14ac:dyDescent="0.4">
      <c r="B24" s="8">
        <f t="shared" si="0"/>
        <v>12</v>
      </c>
      <c r="C24" s="64" t="s">
        <v>170</v>
      </c>
      <c r="D24" s="67" t="s">
        <v>100</v>
      </c>
      <c r="E24" s="86" t="s">
        <v>59</v>
      </c>
      <c r="F24" s="70" t="s">
        <v>113</v>
      </c>
      <c r="G24" s="70">
        <v>1</v>
      </c>
      <c r="H24" s="71">
        <v>12</v>
      </c>
      <c r="I24" s="82">
        <f ca="1">INDIRECT("補記シート!D"&amp;16+G24*3)</f>
        <v>0</v>
      </c>
      <c r="J24" s="83"/>
      <c r="K24" s="74" t="s">
        <v>62</v>
      </c>
      <c r="L24" s="88" t="s">
        <v>52</v>
      </c>
      <c r="M24" s="87" t="s">
        <v>166</v>
      </c>
      <c r="N24" s="77"/>
      <c r="O24" s="78">
        <v>8</v>
      </c>
      <c r="P24" s="79" t="s">
        <v>129</v>
      </c>
      <c r="Q24" s="79" t="s">
        <v>122</v>
      </c>
      <c r="R24" s="79" t="s">
        <v>117</v>
      </c>
      <c r="S24" s="79">
        <v>8</v>
      </c>
      <c r="T24" s="79">
        <v>9</v>
      </c>
      <c r="U24" s="89"/>
      <c r="V24" s="84">
        <v>50</v>
      </c>
      <c r="W24" s="84"/>
    </row>
    <row r="25" spans="2:23" s="49" customFormat="1" ht="75" x14ac:dyDescent="0.4">
      <c r="B25" s="8">
        <f t="shared" si="0"/>
        <v>13</v>
      </c>
      <c r="C25" s="54" t="s">
        <v>20</v>
      </c>
      <c r="D25" s="67" t="s">
        <v>102</v>
      </c>
      <c r="E25" s="43" t="s">
        <v>59</v>
      </c>
      <c r="F25" s="8" t="s">
        <v>113</v>
      </c>
      <c r="G25" s="10">
        <v>1</v>
      </c>
      <c r="H25" s="41">
        <v>13</v>
      </c>
      <c r="I25" s="50" t="str">
        <f ca="1">IF(OR(INDIRECT("'リリース・フラグ及び一時停止 解除に関する届出書'!C"&amp;31+G25)="追加",INDIRECT("'リリース・フラグ及び一時停止 解除に関する届出書'!C"&amp;31+G25)="変更"),1,"")</f>
        <v/>
      </c>
      <c r="J25" s="51"/>
      <c r="K25" s="44" t="s">
        <v>64</v>
      </c>
      <c r="L25" s="11" t="s">
        <v>168</v>
      </c>
      <c r="M25" s="54" t="s">
        <v>189</v>
      </c>
      <c r="N25" s="55" t="s">
        <v>353</v>
      </c>
      <c r="O25" s="47">
        <v>1</v>
      </c>
      <c r="P25" s="9" t="s">
        <v>129</v>
      </c>
      <c r="Q25" s="9" t="s">
        <v>130</v>
      </c>
      <c r="R25" s="9" t="s">
        <v>117</v>
      </c>
      <c r="S25" s="9">
        <v>1</v>
      </c>
      <c r="T25" s="9">
        <v>9</v>
      </c>
      <c r="U25" s="11"/>
      <c r="V25" s="48">
        <v>50</v>
      </c>
      <c r="W25" s="48"/>
    </row>
    <row r="26" spans="2:23" s="49" customFormat="1" ht="37.5" x14ac:dyDescent="0.4">
      <c r="B26" s="8">
        <f t="shared" si="0"/>
        <v>14</v>
      </c>
      <c r="C26" s="54" t="s">
        <v>171</v>
      </c>
      <c r="D26" s="68" t="s">
        <v>101</v>
      </c>
      <c r="E26" s="86" t="s">
        <v>97</v>
      </c>
      <c r="F26" s="70" t="s">
        <v>113</v>
      </c>
      <c r="G26" s="75">
        <v>1</v>
      </c>
      <c r="H26" s="71">
        <v>14</v>
      </c>
      <c r="I26" s="82"/>
      <c r="J26" s="83"/>
      <c r="K26" s="74" t="s">
        <v>15</v>
      </c>
      <c r="L26" s="75" t="s">
        <v>52</v>
      </c>
      <c r="M26" s="87" t="s">
        <v>107</v>
      </c>
      <c r="N26" s="90"/>
      <c r="O26" s="78">
        <v>1</v>
      </c>
      <c r="P26" s="79" t="s">
        <v>129</v>
      </c>
      <c r="Q26" s="79" t="s">
        <v>131</v>
      </c>
      <c r="R26" s="79" t="s">
        <v>117</v>
      </c>
      <c r="S26" s="79">
        <v>1</v>
      </c>
      <c r="T26" s="79" t="s">
        <v>135</v>
      </c>
      <c r="U26" s="88"/>
      <c r="V26" s="84">
        <v>50</v>
      </c>
      <c r="W26" s="81"/>
    </row>
    <row r="27" spans="2:23" s="49" customFormat="1" ht="75" x14ac:dyDescent="0.4">
      <c r="B27" s="8">
        <f t="shared" si="0"/>
        <v>15</v>
      </c>
      <c r="C27" s="64" t="s">
        <v>172</v>
      </c>
      <c r="D27" s="67" t="s">
        <v>103</v>
      </c>
      <c r="E27" s="86" t="s">
        <v>67</v>
      </c>
      <c r="F27" s="70" t="s">
        <v>113</v>
      </c>
      <c r="G27" s="70">
        <v>1</v>
      </c>
      <c r="H27" s="71">
        <v>15</v>
      </c>
      <c r="I27" s="50" t="str">
        <f ca="1">IF(I25=1,TEXT(DATE(INDIRECT("'リリース・フラグ及び一時停止 解除に関する届出書'!I26"),INDIRECT("'リリース・フラグ及び一時停止 解除に関する届出書'!O26"),INDIRECT("'リリース・フラグ及び一時停止 解除に関する届出書'!U26")),"YYYYMMDD"),"")</f>
        <v/>
      </c>
      <c r="J27" s="83"/>
      <c r="K27" s="74" t="s">
        <v>64</v>
      </c>
      <c r="L27" s="88" t="s">
        <v>167</v>
      </c>
      <c r="M27" s="87" t="s">
        <v>190</v>
      </c>
      <c r="N27" s="90"/>
      <c r="O27" s="78">
        <v>8</v>
      </c>
      <c r="P27" s="79" t="s">
        <v>129</v>
      </c>
      <c r="Q27" s="79" t="s">
        <v>124</v>
      </c>
      <c r="R27" s="79" t="s">
        <v>117</v>
      </c>
      <c r="S27" s="79">
        <v>8</v>
      </c>
      <c r="T27" s="79">
        <v>9</v>
      </c>
      <c r="U27" s="80" t="s">
        <v>138</v>
      </c>
      <c r="V27" s="81">
        <v>50</v>
      </c>
      <c r="W27" s="84"/>
    </row>
    <row r="28" spans="2:23" s="49" customFormat="1" ht="37.5" x14ac:dyDescent="0.4">
      <c r="B28" s="8">
        <f t="shared" si="0"/>
        <v>16</v>
      </c>
      <c r="C28" s="54" t="s">
        <v>173</v>
      </c>
      <c r="D28" s="67" t="s">
        <v>54</v>
      </c>
      <c r="E28" s="86" t="s">
        <v>65</v>
      </c>
      <c r="F28" s="70" t="s">
        <v>113</v>
      </c>
      <c r="G28" s="70">
        <v>1</v>
      </c>
      <c r="H28" s="71">
        <v>16</v>
      </c>
      <c r="I28" s="82"/>
      <c r="J28" s="83"/>
      <c r="K28" s="74" t="s">
        <v>15</v>
      </c>
      <c r="L28" s="75" t="s">
        <v>52</v>
      </c>
      <c r="M28" s="76" t="s">
        <v>53</v>
      </c>
      <c r="N28" s="77"/>
      <c r="O28" s="78">
        <v>1</v>
      </c>
      <c r="P28" s="79" t="s">
        <v>129</v>
      </c>
      <c r="Q28" s="79" t="s">
        <v>131</v>
      </c>
      <c r="R28" s="79" t="s">
        <v>117</v>
      </c>
      <c r="S28" s="79">
        <v>1</v>
      </c>
      <c r="T28" s="79" t="s">
        <v>66</v>
      </c>
      <c r="U28" s="89"/>
      <c r="V28" s="84">
        <v>50</v>
      </c>
      <c r="W28" s="84"/>
    </row>
    <row r="29" spans="2:23" s="49" customFormat="1" x14ac:dyDescent="0.4">
      <c r="B29" s="8">
        <f t="shared" si="0"/>
        <v>17</v>
      </c>
      <c r="C29" s="54" t="s">
        <v>174</v>
      </c>
      <c r="D29" s="67" t="s">
        <v>96</v>
      </c>
      <c r="E29" s="91" t="s">
        <v>67</v>
      </c>
      <c r="F29" s="70" t="s">
        <v>113</v>
      </c>
      <c r="G29" s="75">
        <v>1</v>
      </c>
      <c r="H29" s="71">
        <v>17</v>
      </c>
      <c r="I29" s="82">
        <v>29991231</v>
      </c>
      <c r="J29" s="83"/>
      <c r="K29" s="74" t="s">
        <v>109</v>
      </c>
      <c r="L29" s="88" t="s">
        <v>52</v>
      </c>
      <c r="M29" s="87" t="s">
        <v>108</v>
      </c>
      <c r="N29" s="90"/>
      <c r="O29" s="78">
        <v>8</v>
      </c>
      <c r="P29" s="79" t="s">
        <v>129</v>
      </c>
      <c r="Q29" s="79" t="s">
        <v>131</v>
      </c>
      <c r="R29" s="79" t="s">
        <v>117</v>
      </c>
      <c r="S29" s="79">
        <v>8</v>
      </c>
      <c r="T29" s="79">
        <v>9</v>
      </c>
      <c r="U29" s="88"/>
      <c r="V29" s="81">
        <v>50</v>
      </c>
      <c r="W29" s="84"/>
    </row>
    <row r="30" spans="2:23" s="49" customFormat="1" ht="37.5" x14ac:dyDescent="0.4">
      <c r="B30" s="8">
        <f t="shared" si="0"/>
        <v>18</v>
      </c>
      <c r="C30" s="54" t="s">
        <v>204</v>
      </c>
      <c r="D30" s="67" t="s">
        <v>54</v>
      </c>
      <c r="E30" s="86" t="s">
        <v>69</v>
      </c>
      <c r="F30" s="70" t="s">
        <v>113</v>
      </c>
      <c r="G30" s="70">
        <v>1</v>
      </c>
      <c r="H30" s="71">
        <v>18</v>
      </c>
      <c r="I30" s="82"/>
      <c r="J30" s="83"/>
      <c r="K30" s="74" t="s">
        <v>15</v>
      </c>
      <c r="L30" s="75" t="s">
        <v>52</v>
      </c>
      <c r="M30" s="76" t="s">
        <v>53</v>
      </c>
      <c r="N30" s="77"/>
      <c r="O30" s="78">
        <v>1</v>
      </c>
      <c r="P30" s="79" t="s">
        <v>129</v>
      </c>
      <c r="Q30" s="79" t="s">
        <v>131</v>
      </c>
      <c r="R30" s="79" t="s">
        <v>117</v>
      </c>
      <c r="S30" s="79">
        <v>1</v>
      </c>
      <c r="T30" s="79" t="s">
        <v>66</v>
      </c>
      <c r="U30" s="89"/>
      <c r="V30" s="84">
        <v>50</v>
      </c>
      <c r="W30" s="84"/>
    </row>
    <row r="31" spans="2:23" s="49" customFormat="1" ht="75" x14ac:dyDescent="0.4">
      <c r="B31" s="8">
        <f t="shared" si="0"/>
        <v>19</v>
      </c>
      <c r="C31" s="54" t="s">
        <v>205</v>
      </c>
      <c r="D31" s="67" t="s">
        <v>104</v>
      </c>
      <c r="E31" s="91" t="s">
        <v>70</v>
      </c>
      <c r="F31" s="70" t="s">
        <v>113</v>
      </c>
      <c r="G31" s="70">
        <v>1</v>
      </c>
      <c r="H31" s="71">
        <v>19</v>
      </c>
      <c r="I31" s="82" t="str">
        <f ca="1">IF(INDIRECT("'リリース・フラグ及び一時停止 解除に関する届出書'!W"&amp;31+G31)="リリース実行可","RELE",IF(INDIRECT("'リリース・フラグ及び一時停止 解除に関する届出書'!W"&amp;31+G31)="リリース実行不可","NREL",""))</f>
        <v>RELE</v>
      </c>
      <c r="J31" s="83"/>
      <c r="K31" s="74" t="s">
        <v>64</v>
      </c>
      <c r="L31" s="88" t="s">
        <v>118</v>
      </c>
      <c r="M31" s="87" t="s">
        <v>119</v>
      </c>
      <c r="N31" s="77"/>
      <c r="O31" s="78">
        <v>4</v>
      </c>
      <c r="P31" s="79" t="s">
        <v>129</v>
      </c>
      <c r="Q31" s="79" t="s">
        <v>123</v>
      </c>
      <c r="R31" s="79" t="s">
        <v>117</v>
      </c>
      <c r="S31" s="79">
        <v>4</v>
      </c>
      <c r="T31" s="79" t="s">
        <v>136</v>
      </c>
      <c r="U31" s="80" t="s">
        <v>138</v>
      </c>
      <c r="V31" s="81">
        <v>50</v>
      </c>
      <c r="W31" s="84"/>
    </row>
    <row r="32" spans="2:23" s="49" customFormat="1" ht="37.5" x14ac:dyDescent="0.4">
      <c r="B32" s="8">
        <f t="shared" si="0"/>
        <v>20</v>
      </c>
      <c r="C32" s="54" t="s">
        <v>206</v>
      </c>
      <c r="D32" s="67" t="s">
        <v>63</v>
      </c>
      <c r="E32" s="86" t="s">
        <v>69</v>
      </c>
      <c r="F32" s="70" t="s">
        <v>113</v>
      </c>
      <c r="G32" s="70">
        <v>1</v>
      </c>
      <c r="H32" s="71">
        <v>20</v>
      </c>
      <c r="I32" s="82"/>
      <c r="J32" s="83"/>
      <c r="K32" s="74" t="s">
        <v>15</v>
      </c>
      <c r="L32" s="75" t="s">
        <v>52</v>
      </c>
      <c r="M32" s="76" t="s">
        <v>53</v>
      </c>
      <c r="N32" s="77"/>
      <c r="O32" s="78">
        <v>1</v>
      </c>
      <c r="P32" s="79" t="s">
        <v>129</v>
      </c>
      <c r="Q32" s="79" t="s">
        <v>131</v>
      </c>
      <c r="R32" s="79" t="s">
        <v>117</v>
      </c>
      <c r="S32" s="79">
        <v>1</v>
      </c>
      <c r="T32" s="79" t="s">
        <v>66</v>
      </c>
      <c r="U32" s="89"/>
      <c r="V32" s="84">
        <v>50</v>
      </c>
      <c r="W32" s="84"/>
    </row>
    <row r="33" spans="1:23" s="49" customFormat="1" ht="75" x14ac:dyDescent="0.4">
      <c r="B33" s="8">
        <f t="shared" si="0"/>
        <v>21</v>
      </c>
      <c r="C33" s="54" t="s">
        <v>207</v>
      </c>
      <c r="D33" s="67" t="s">
        <v>105</v>
      </c>
      <c r="E33" s="91" t="s">
        <v>70</v>
      </c>
      <c r="F33" s="70" t="s">
        <v>113</v>
      </c>
      <c r="G33" s="70">
        <v>1</v>
      </c>
      <c r="H33" s="71">
        <v>21</v>
      </c>
      <c r="I33" s="50" t="str">
        <f ca="1">IF(INDIRECT("'リリース・フラグ及び一時停止 解除に関する届出書'!R"&amp;31+G33)="リリース実行可","RELE",IF(INDIRECT("'リリース・フラグ及び一時停止 解除に関する届出書'!R"&amp;31+G33)="リリース実行不可","NREL",""))</f>
        <v>RELE</v>
      </c>
      <c r="J33" s="83"/>
      <c r="K33" s="74" t="s">
        <v>64</v>
      </c>
      <c r="L33" s="88" t="s">
        <v>118</v>
      </c>
      <c r="M33" s="87" t="s">
        <v>119</v>
      </c>
      <c r="N33" s="77"/>
      <c r="O33" s="78">
        <v>4</v>
      </c>
      <c r="P33" s="79" t="s">
        <v>129</v>
      </c>
      <c r="Q33" s="79" t="s">
        <v>124</v>
      </c>
      <c r="R33" s="79" t="s">
        <v>117</v>
      </c>
      <c r="S33" s="79">
        <v>4</v>
      </c>
      <c r="T33" s="79" t="s">
        <v>137</v>
      </c>
      <c r="U33" s="80" t="s">
        <v>138</v>
      </c>
      <c r="V33" s="81">
        <v>50</v>
      </c>
      <c r="W33" s="84"/>
    </row>
    <row r="34" spans="1:23" s="49" customFormat="1" x14ac:dyDescent="0.4">
      <c r="B34" s="8">
        <f t="shared" si="0"/>
        <v>22</v>
      </c>
      <c r="C34" s="54" t="s">
        <v>21</v>
      </c>
      <c r="D34" s="67" t="s">
        <v>63</v>
      </c>
      <c r="E34" s="86" t="s">
        <v>72</v>
      </c>
      <c r="F34" s="70" t="s">
        <v>113</v>
      </c>
      <c r="G34" s="70">
        <v>1</v>
      </c>
      <c r="H34" s="71">
        <v>22</v>
      </c>
      <c r="I34" s="82"/>
      <c r="J34" s="83"/>
      <c r="K34" s="74" t="s">
        <v>15</v>
      </c>
      <c r="L34" s="75" t="s">
        <v>52</v>
      </c>
      <c r="M34" s="76" t="s">
        <v>53</v>
      </c>
      <c r="N34" s="77"/>
      <c r="O34" s="78">
        <v>1</v>
      </c>
      <c r="P34" s="79" t="s">
        <v>129</v>
      </c>
      <c r="Q34" s="79" t="s">
        <v>131</v>
      </c>
      <c r="R34" s="79" t="s">
        <v>117</v>
      </c>
      <c r="S34" s="79">
        <v>1</v>
      </c>
      <c r="T34" s="79" t="s">
        <v>73</v>
      </c>
      <c r="U34" s="89"/>
      <c r="V34" s="84">
        <v>50</v>
      </c>
      <c r="W34" s="84"/>
    </row>
    <row r="35" spans="1:23" s="49" customFormat="1" ht="75" x14ac:dyDescent="0.4">
      <c r="B35" s="8">
        <f t="shared" si="0"/>
        <v>23</v>
      </c>
      <c r="C35" s="54" t="s">
        <v>25</v>
      </c>
      <c r="D35" s="67" t="s">
        <v>105</v>
      </c>
      <c r="E35" s="91" t="s">
        <v>74</v>
      </c>
      <c r="F35" s="70" t="s">
        <v>113</v>
      </c>
      <c r="G35" s="70">
        <v>1</v>
      </c>
      <c r="H35" s="71">
        <v>23</v>
      </c>
      <c r="I35" s="157" t="str">
        <f ca="1">IF(INDIRECT("'リリース・フラグ及び一時停止 解除に関する届出書'!AB"&amp;31+G35)="解除","0000",IF(INDIRECT("'リリース・フラグ及び一時停止 解除に関する届出書'!AB"&amp;31+G35)="一時停止","9999",""))</f>
        <v/>
      </c>
      <c r="J35" s="83"/>
      <c r="K35" s="74" t="s">
        <v>64</v>
      </c>
      <c r="L35" s="92" t="s">
        <v>120</v>
      </c>
      <c r="M35" s="87" t="s">
        <v>139</v>
      </c>
      <c r="N35" s="90"/>
      <c r="O35" s="78">
        <v>4</v>
      </c>
      <c r="P35" s="79" t="s">
        <v>129</v>
      </c>
      <c r="Q35" s="79" t="s">
        <v>68</v>
      </c>
      <c r="R35" s="79" t="s">
        <v>117</v>
      </c>
      <c r="S35" s="79">
        <v>4</v>
      </c>
      <c r="T35" s="79">
        <v>9</v>
      </c>
      <c r="U35" s="80" t="s">
        <v>138</v>
      </c>
      <c r="V35" s="81">
        <v>50</v>
      </c>
      <c r="W35" s="93"/>
    </row>
    <row r="36" spans="1:23" x14ac:dyDescent="0.4">
      <c r="A36" s="49"/>
      <c r="B36" s="8">
        <f t="shared" si="0"/>
        <v>24</v>
      </c>
      <c r="C36" s="63" t="s">
        <v>177</v>
      </c>
      <c r="D36" s="45" t="s">
        <v>140</v>
      </c>
      <c r="E36" s="53" t="s">
        <v>141</v>
      </c>
      <c r="F36" s="70" t="s">
        <v>113</v>
      </c>
      <c r="G36" s="63">
        <v>1</v>
      </c>
      <c r="H36" s="71">
        <v>24</v>
      </c>
      <c r="I36" s="50"/>
      <c r="J36" s="51"/>
      <c r="K36" s="44" t="s">
        <v>62</v>
      </c>
      <c r="L36" s="10" t="s">
        <v>52</v>
      </c>
      <c r="M36" s="45"/>
      <c r="N36" s="46"/>
      <c r="O36" s="47" t="s">
        <v>142</v>
      </c>
      <c r="P36" s="79" t="s">
        <v>129</v>
      </c>
      <c r="Q36" s="128" t="s">
        <v>143</v>
      </c>
      <c r="R36" s="128"/>
      <c r="S36" s="128"/>
      <c r="T36" s="128"/>
      <c r="U36" s="129"/>
      <c r="V36" s="130"/>
      <c r="W36" s="130"/>
    </row>
    <row r="37" spans="1:23" ht="37.5" x14ac:dyDescent="0.4">
      <c r="A37" s="49"/>
      <c r="B37" s="8">
        <f t="shared" si="0"/>
        <v>25</v>
      </c>
      <c r="C37" s="41" t="s">
        <v>77</v>
      </c>
      <c r="D37" s="67" t="s">
        <v>71</v>
      </c>
      <c r="E37" s="86" t="s">
        <v>78</v>
      </c>
      <c r="F37" s="70" t="s">
        <v>113</v>
      </c>
      <c r="G37" s="70">
        <v>1</v>
      </c>
      <c r="H37" s="71">
        <v>25</v>
      </c>
      <c r="I37" s="82" t="str">
        <f ca="1">IF(INDIRECT("補記シート!D"&amp;17+G37*3)="","",INDIRECT("補記シート!D"&amp;17+G37*3))</f>
        <v/>
      </c>
      <c r="J37" s="83"/>
      <c r="K37" s="74" t="s">
        <v>62</v>
      </c>
      <c r="L37" s="75" t="s">
        <v>52</v>
      </c>
      <c r="M37" s="87" t="s">
        <v>163</v>
      </c>
      <c r="N37" s="90"/>
      <c r="O37" s="78">
        <v>10</v>
      </c>
      <c r="P37" s="79" t="s">
        <v>129</v>
      </c>
      <c r="Q37" s="128" t="s">
        <v>132</v>
      </c>
      <c r="R37" s="128"/>
      <c r="S37" s="128"/>
      <c r="T37" s="128"/>
      <c r="U37" s="131"/>
      <c r="V37" s="132"/>
      <c r="W37" s="132"/>
    </row>
    <row r="38" spans="1:23" ht="112.5" x14ac:dyDescent="0.4">
      <c r="A38" s="49"/>
      <c r="B38" s="8">
        <f t="shared" si="0"/>
        <v>26</v>
      </c>
      <c r="C38" s="41" t="s">
        <v>175</v>
      </c>
      <c r="D38" s="67" t="s">
        <v>54</v>
      </c>
      <c r="E38" s="86" t="s">
        <v>59</v>
      </c>
      <c r="F38" s="70" t="s">
        <v>113</v>
      </c>
      <c r="G38" s="70">
        <v>1</v>
      </c>
      <c r="H38" s="71">
        <v>26</v>
      </c>
      <c r="I38" s="50" t="str">
        <f ca="1">IF(I27="","",LEFT(I27,4)&amp;"/"&amp;MID(I27,5,2)&amp;"/"&amp;RIGHT(I27,2))</f>
        <v/>
      </c>
      <c r="J38" s="83"/>
      <c r="K38" s="74" t="s">
        <v>79</v>
      </c>
      <c r="L38" s="75" t="s">
        <v>52</v>
      </c>
      <c r="M38" s="54" t="s">
        <v>351</v>
      </c>
      <c r="N38" s="55" t="s">
        <v>352</v>
      </c>
      <c r="O38" s="78">
        <v>10</v>
      </c>
      <c r="P38" s="79" t="s">
        <v>129</v>
      </c>
      <c r="Q38" s="128" t="s">
        <v>132</v>
      </c>
      <c r="R38" s="128"/>
      <c r="S38" s="128"/>
      <c r="T38" s="128"/>
      <c r="U38" s="133"/>
      <c r="V38" s="132"/>
      <c r="W38" s="132"/>
    </row>
    <row r="39" spans="1:23" ht="56.25" x14ac:dyDescent="0.4">
      <c r="A39" s="49"/>
      <c r="B39" s="8">
        <f t="shared" si="0"/>
        <v>27</v>
      </c>
      <c r="C39" s="41" t="s">
        <v>176</v>
      </c>
      <c r="D39" s="67" t="s">
        <v>76</v>
      </c>
      <c r="E39" s="86" t="s">
        <v>59</v>
      </c>
      <c r="F39" s="70" t="s">
        <v>113</v>
      </c>
      <c r="G39" s="70">
        <v>1</v>
      </c>
      <c r="H39" s="71">
        <v>27</v>
      </c>
      <c r="I39" s="50" t="str">
        <f ca="1">LEFT(I24,4)&amp;"/"&amp;MID(I24,5,2)&amp;"/"&amp;RIGHT(I24,2)</f>
        <v>0//0</v>
      </c>
      <c r="J39" s="83"/>
      <c r="K39" s="74" t="s">
        <v>79</v>
      </c>
      <c r="L39" s="75" t="s">
        <v>52</v>
      </c>
      <c r="M39" s="94" t="s">
        <v>169</v>
      </c>
      <c r="N39" s="95"/>
      <c r="O39" s="78">
        <v>10</v>
      </c>
      <c r="P39" s="79" t="s">
        <v>115</v>
      </c>
      <c r="Q39" s="128" t="s">
        <v>132</v>
      </c>
      <c r="R39" s="128"/>
      <c r="S39" s="128"/>
      <c r="T39" s="128"/>
      <c r="U39" s="134"/>
      <c r="V39" s="135"/>
      <c r="W39" s="136"/>
    </row>
    <row r="40" spans="1:23" ht="56.25" x14ac:dyDescent="0.4">
      <c r="A40" s="49"/>
      <c r="B40" s="8">
        <f t="shared" si="0"/>
        <v>28</v>
      </c>
      <c r="C40" s="65" t="s">
        <v>178</v>
      </c>
      <c r="D40" s="56" t="s">
        <v>63</v>
      </c>
      <c r="E40" s="69" t="s">
        <v>60</v>
      </c>
      <c r="F40" s="70" t="s">
        <v>113</v>
      </c>
      <c r="G40" s="96">
        <v>1</v>
      </c>
      <c r="H40" s="71">
        <v>28</v>
      </c>
      <c r="I40" s="158">
        <v>401768</v>
      </c>
      <c r="J40" s="98"/>
      <c r="K40" s="99" t="s">
        <v>15</v>
      </c>
      <c r="L40" s="75" t="s">
        <v>52</v>
      </c>
      <c r="M40" s="76" t="s">
        <v>164</v>
      </c>
      <c r="N40" s="90" t="s">
        <v>165</v>
      </c>
      <c r="O40" s="78">
        <v>10</v>
      </c>
      <c r="P40" s="79" t="s">
        <v>115</v>
      </c>
      <c r="Q40" s="128" t="s">
        <v>132</v>
      </c>
      <c r="R40" s="128"/>
      <c r="S40" s="128"/>
      <c r="T40" s="128"/>
      <c r="U40" s="134"/>
      <c r="V40" s="135"/>
      <c r="W40" s="137"/>
    </row>
    <row r="41" spans="1:23" ht="19.5" thickBot="1" x14ac:dyDescent="0.45">
      <c r="A41" s="49"/>
      <c r="B41" s="177">
        <f t="shared" si="0"/>
        <v>29</v>
      </c>
      <c r="C41" s="178" t="s">
        <v>179</v>
      </c>
      <c r="D41" s="183" t="s">
        <v>76</v>
      </c>
      <c r="E41" s="100" t="s">
        <v>80</v>
      </c>
      <c r="F41" s="101" t="s">
        <v>114</v>
      </c>
      <c r="G41" s="101">
        <v>1</v>
      </c>
      <c r="H41" s="184">
        <v>29</v>
      </c>
      <c r="I41" s="102">
        <v>401768</v>
      </c>
      <c r="J41" s="103"/>
      <c r="K41" s="104" t="s">
        <v>15</v>
      </c>
      <c r="L41" s="105" t="s">
        <v>52</v>
      </c>
      <c r="M41" s="106" t="s">
        <v>164</v>
      </c>
      <c r="N41" s="107"/>
      <c r="O41" s="108">
        <v>10</v>
      </c>
      <c r="P41" s="109" t="s">
        <v>115</v>
      </c>
      <c r="Q41" s="138" t="s">
        <v>132</v>
      </c>
      <c r="R41" s="138"/>
      <c r="S41" s="138"/>
      <c r="T41" s="138"/>
      <c r="U41" s="139"/>
      <c r="V41" s="140"/>
      <c r="W41" s="140"/>
    </row>
    <row r="42" spans="1:23" s="49" customFormat="1" ht="19.5" thickTop="1" x14ac:dyDescent="0.4">
      <c r="B42" s="175">
        <f t="shared" si="0"/>
        <v>30</v>
      </c>
      <c r="C42" s="176" t="s">
        <v>82</v>
      </c>
      <c r="D42" s="179" t="s">
        <v>84</v>
      </c>
      <c r="E42" s="180" t="s">
        <v>85</v>
      </c>
      <c r="F42" s="181" t="s">
        <v>113</v>
      </c>
      <c r="G42" s="181">
        <v>2</v>
      </c>
      <c r="H42" s="182">
        <v>1</v>
      </c>
      <c r="I42" s="72"/>
      <c r="J42" s="73"/>
      <c r="K42" s="74" t="s">
        <v>15</v>
      </c>
      <c r="L42" s="75" t="s">
        <v>52</v>
      </c>
      <c r="M42" s="76" t="s">
        <v>53</v>
      </c>
      <c r="N42" s="77" t="s">
        <v>125</v>
      </c>
      <c r="O42" s="78" t="s">
        <v>86</v>
      </c>
      <c r="P42" s="79" t="s">
        <v>83</v>
      </c>
      <c r="Q42" s="79" t="s">
        <v>55</v>
      </c>
      <c r="R42" s="79" t="s">
        <v>86</v>
      </c>
      <c r="S42" s="79" t="s">
        <v>83</v>
      </c>
      <c r="T42" s="79" t="s">
        <v>87</v>
      </c>
      <c r="U42" s="80"/>
      <c r="V42" s="81">
        <v>50</v>
      </c>
      <c r="W42" s="81"/>
    </row>
    <row r="43" spans="1:23" s="49" customFormat="1" x14ac:dyDescent="0.4">
      <c r="B43" s="8">
        <f t="shared" si="0"/>
        <v>31</v>
      </c>
      <c r="C43" s="41" t="s">
        <v>89</v>
      </c>
      <c r="D43" s="42" t="s">
        <v>86</v>
      </c>
      <c r="E43" s="69" t="s">
        <v>90</v>
      </c>
      <c r="F43" s="70" t="s">
        <v>113</v>
      </c>
      <c r="G43" s="70">
        <v>2</v>
      </c>
      <c r="H43" s="71">
        <v>2</v>
      </c>
      <c r="I43" s="82"/>
      <c r="J43" s="83"/>
      <c r="K43" s="74" t="s">
        <v>15</v>
      </c>
      <c r="L43" s="75" t="s">
        <v>52</v>
      </c>
      <c r="M43" s="76" t="s">
        <v>53</v>
      </c>
      <c r="N43" s="77" t="s">
        <v>126</v>
      </c>
      <c r="O43" s="78" t="s">
        <v>86</v>
      </c>
      <c r="P43" s="79" t="s">
        <v>86</v>
      </c>
      <c r="Q43" s="79" t="s">
        <v>55</v>
      </c>
      <c r="R43" s="79" t="s">
        <v>87</v>
      </c>
      <c r="S43" s="79" t="s">
        <v>88</v>
      </c>
      <c r="T43" s="79" t="s">
        <v>88</v>
      </c>
      <c r="U43" s="80"/>
      <c r="V43" s="84">
        <v>50</v>
      </c>
      <c r="W43" s="84"/>
    </row>
    <row r="44" spans="1:23" s="49" customFormat="1" x14ac:dyDescent="0.4">
      <c r="B44" s="8">
        <f t="shared" si="0"/>
        <v>32</v>
      </c>
      <c r="C44" s="41" t="s">
        <v>91</v>
      </c>
      <c r="D44" s="42" t="s">
        <v>87</v>
      </c>
      <c r="E44" s="69" t="s">
        <v>92</v>
      </c>
      <c r="F44" s="70" t="s">
        <v>113</v>
      </c>
      <c r="G44" s="70">
        <v>2</v>
      </c>
      <c r="H44" s="71">
        <v>3</v>
      </c>
      <c r="I44" s="82"/>
      <c r="J44" s="83"/>
      <c r="K44" s="74" t="s">
        <v>15</v>
      </c>
      <c r="L44" s="75" t="s">
        <v>52</v>
      </c>
      <c r="M44" s="76" t="s">
        <v>53</v>
      </c>
      <c r="N44" s="77" t="s">
        <v>126</v>
      </c>
      <c r="O44" s="78" t="s">
        <v>93</v>
      </c>
      <c r="P44" s="79" t="s">
        <v>93</v>
      </c>
      <c r="Q44" s="79" t="s">
        <v>55</v>
      </c>
      <c r="R44" s="79" t="s">
        <v>87</v>
      </c>
      <c r="S44" s="79" t="s">
        <v>87</v>
      </c>
      <c r="T44" s="79" t="s">
        <v>88</v>
      </c>
      <c r="U44" s="85"/>
      <c r="V44" s="81">
        <v>50</v>
      </c>
      <c r="W44" s="84"/>
    </row>
    <row r="45" spans="1:23" s="49" customFormat="1" x14ac:dyDescent="0.4">
      <c r="B45" s="8">
        <f t="shared" si="0"/>
        <v>33</v>
      </c>
      <c r="C45" s="41" t="s">
        <v>94</v>
      </c>
      <c r="D45" s="67" t="s">
        <v>86</v>
      </c>
      <c r="E45" s="86" t="s">
        <v>92</v>
      </c>
      <c r="F45" s="70" t="s">
        <v>113</v>
      </c>
      <c r="G45" s="70">
        <v>2</v>
      </c>
      <c r="H45" s="71">
        <v>4</v>
      </c>
      <c r="I45" s="82"/>
      <c r="J45" s="83"/>
      <c r="K45" s="74" t="s">
        <v>15</v>
      </c>
      <c r="L45" s="75" t="s">
        <v>52</v>
      </c>
      <c r="M45" s="76" t="s">
        <v>53</v>
      </c>
      <c r="N45" s="77" t="s">
        <v>127</v>
      </c>
      <c r="O45" s="78" t="s">
        <v>88</v>
      </c>
      <c r="P45" s="79" t="s">
        <v>86</v>
      </c>
      <c r="Q45" s="79" t="s">
        <v>55</v>
      </c>
      <c r="R45" s="79" t="s">
        <v>87</v>
      </c>
      <c r="S45" s="79" t="s">
        <v>86</v>
      </c>
      <c r="T45" s="79" t="s">
        <v>87</v>
      </c>
      <c r="U45" s="85"/>
      <c r="V45" s="84">
        <v>50</v>
      </c>
      <c r="W45" s="84"/>
    </row>
    <row r="46" spans="1:23" s="49" customFormat="1" x14ac:dyDescent="0.4">
      <c r="B46" s="8">
        <f t="shared" si="0"/>
        <v>34</v>
      </c>
      <c r="C46" s="41" t="s">
        <v>95</v>
      </c>
      <c r="D46" s="42" t="s">
        <v>88</v>
      </c>
      <c r="E46" s="69" t="s">
        <v>92</v>
      </c>
      <c r="F46" s="70" t="s">
        <v>113</v>
      </c>
      <c r="G46" s="70">
        <v>2</v>
      </c>
      <c r="H46" s="71">
        <v>5</v>
      </c>
      <c r="I46" s="97"/>
      <c r="J46" s="83"/>
      <c r="K46" s="74" t="s">
        <v>15</v>
      </c>
      <c r="L46" s="75" t="s">
        <v>52</v>
      </c>
      <c r="M46" s="76" t="s">
        <v>53</v>
      </c>
      <c r="N46" s="77" t="s">
        <v>128</v>
      </c>
      <c r="O46" s="78" t="s">
        <v>88</v>
      </c>
      <c r="P46" s="79" t="s">
        <v>93</v>
      </c>
      <c r="Q46" s="79" t="s">
        <v>55</v>
      </c>
      <c r="R46" s="79" t="s">
        <v>88</v>
      </c>
      <c r="S46" s="79" t="s">
        <v>87</v>
      </c>
      <c r="T46" s="79" t="s">
        <v>88</v>
      </c>
      <c r="U46" s="85"/>
      <c r="V46" s="81">
        <v>50</v>
      </c>
      <c r="W46" s="84"/>
    </row>
    <row r="47" spans="1:23" s="49" customFormat="1" x14ac:dyDescent="0.4">
      <c r="B47" s="8">
        <f t="shared" si="0"/>
        <v>35</v>
      </c>
      <c r="C47" s="64" t="s">
        <v>17</v>
      </c>
      <c r="D47" s="42" t="s">
        <v>50</v>
      </c>
      <c r="E47" s="69" t="s">
        <v>51</v>
      </c>
      <c r="F47" s="70" t="s">
        <v>113</v>
      </c>
      <c r="G47" s="70">
        <v>2</v>
      </c>
      <c r="H47" s="71">
        <v>6</v>
      </c>
      <c r="I47" s="82">
        <v>711000</v>
      </c>
      <c r="J47" s="73"/>
      <c r="K47" s="74" t="s">
        <v>15</v>
      </c>
      <c r="L47" s="75" t="s">
        <v>52</v>
      </c>
      <c r="M47" s="76" t="s">
        <v>162</v>
      </c>
      <c r="N47" s="77"/>
      <c r="O47" s="78">
        <v>6</v>
      </c>
      <c r="P47" s="79" t="s">
        <v>129</v>
      </c>
      <c r="Q47" s="79" t="s">
        <v>121</v>
      </c>
      <c r="R47" s="79" t="s">
        <v>129</v>
      </c>
      <c r="S47" s="79">
        <v>6</v>
      </c>
      <c r="T47" s="79">
        <v>9</v>
      </c>
      <c r="U47" s="80"/>
      <c r="V47" s="84">
        <v>50</v>
      </c>
      <c r="W47" s="81"/>
    </row>
    <row r="48" spans="1:23" s="49" customFormat="1" x14ac:dyDescent="0.4">
      <c r="B48" s="8">
        <f t="shared" si="0"/>
        <v>36</v>
      </c>
      <c r="C48" s="54" t="s">
        <v>18</v>
      </c>
      <c r="D48" s="42" t="s">
        <v>56</v>
      </c>
      <c r="E48" s="69" t="s">
        <v>51</v>
      </c>
      <c r="F48" s="70" t="s">
        <v>113</v>
      </c>
      <c r="G48" s="70">
        <v>2</v>
      </c>
      <c r="H48" s="71">
        <v>7</v>
      </c>
      <c r="I48" s="82" t="s">
        <v>61</v>
      </c>
      <c r="J48" s="83"/>
      <c r="K48" s="74" t="s">
        <v>15</v>
      </c>
      <c r="L48" s="75" t="s">
        <v>52</v>
      </c>
      <c r="M48" s="76" t="s">
        <v>14</v>
      </c>
      <c r="N48" s="77"/>
      <c r="O48" s="78">
        <v>3</v>
      </c>
      <c r="P48" s="79" t="s">
        <v>129</v>
      </c>
      <c r="Q48" s="79" t="s">
        <v>122</v>
      </c>
      <c r="R48" s="79" t="s">
        <v>129</v>
      </c>
      <c r="S48" s="79">
        <v>3</v>
      </c>
      <c r="T48" s="79" t="s">
        <v>133</v>
      </c>
      <c r="U48" s="80"/>
      <c r="V48" s="81">
        <v>50</v>
      </c>
      <c r="W48" s="84"/>
    </row>
    <row r="49" spans="2:23" s="49" customFormat="1" ht="56.25" x14ac:dyDescent="0.4">
      <c r="B49" s="8">
        <f t="shared" si="0"/>
        <v>37</v>
      </c>
      <c r="C49" s="64" t="s">
        <v>19</v>
      </c>
      <c r="D49" s="52" t="s">
        <v>98</v>
      </c>
      <c r="E49" s="69" t="s">
        <v>57</v>
      </c>
      <c r="F49" s="70" t="s">
        <v>113</v>
      </c>
      <c r="G49" s="70">
        <v>2</v>
      </c>
      <c r="H49" s="71">
        <v>8</v>
      </c>
      <c r="I49" s="82">
        <f ca="1">INDIRECT("補記シート!D"&amp;18+3*(G49-1))</f>
        <v>0</v>
      </c>
      <c r="J49" s="83"/>
      <c r="K49" s="74" t="s">
        <v>62</v>
      </c>
      <c r="L49" s="75" t="s">
        <v>52</v>
      </c>
      <c r="M49" s="87" t="s">
        <v>106</v>
      </c>
      <c r="N49" s="77"/>
      <c r="O49" s="78">
        <v>7</v>
      </c>
      <c r="P49" s="79" t="s">
        <v>129</v>
      </c>
      <c r="Q49" s="79" t="s">
        <v>122</v>
      </c>
      <c r="R49" s="79" t="s">
        <v>129</v>
      </c>
      <c r="S49" s="79">
        <v>7</v>
      </c>
      <c r="T49" s="79" t="s">
        <v>134</v>
      </c>
      <c r="U49" s="85"/>
      <c r="V49" s="84">
        <v>50</v>
      </c>
      <c r="W49" s="84"/>
    </row>
    <row r="50" spans="2:23" s="49" customFormat="1" ht="131.25" x14ac:dyDescent="0.4">
      <c r="B50" s="8">
        <f t="shared" si="0"/>
        <v>38</v>
      </c>
      <c r="C50" s="54" t="s">
        <v>23</v>
      </c>
      <c r="D50" s="67" t="s">
        <v>96</v>
      </c>
      <c r="E50" s="86" t="s">
        <v>58</v>
      </c>
      <c r="F50" s="70" t="s">
        <v>113</v>
      </c>
      <c r="G50" s="70">
        <v>2</v>
      </c>
      <c r="H50" s="71">
        <v>9</v>
      </c>
      <c r="I50" s="82" t="e">
        <f ca="1">VLOOKUP(INDIRECT("'リリース・フラグ及び一時停止 解除に関する届出書'!E"&amp;31+G50),ツール処理シート!$I$3:$J$7,2,0)</f>
        <v>#N/A</v>
      </c>
      <c r="J50" s="83"/>
      <c r="K50" s="74" t="s">
        <v>64</v>
      </c>
      <c r="L50" s="88" t="s">
        <v>116</v>
      </c>
      <c r="M50" s="87" t="s">
        <v>110</v>
      </c>
      <c r="N50" s="77"/>
      <c r="O50" s="78">
        <v>1</v>
      </c>
      <c r="P50" s="79" t="s">
        <v>129</v>
      </c>
      <c r="Q50" s="79" t="s">
        <v>122</v>
      </c>
      <c r="R50" s="79" t="s">
        <v>129</v>
      </c>
      <c r="S50" s="79">
        <v>1</v>
      </c>
      <c r="T50" s="79" t="s">
        <v>133</v>
      </c>
      <c r="U50" s="85"/>
      <c r="V50" s="81">
        <v>50</v>
      </c>
      <c r="W50" s="84"/>
    </row>
    <row r="51" spans="2:23" s="49" customFormat="1" ht="37.5" x14ac:dyDescent="0.4">
      <c r="B51" s="8">
        <f t="shared" si="0"/>
        <v>39</v>
      </c>
      <c r="C51" s="64" t="s">
        <v>191</v>
      </c>
      <c r="D51" s="67" t="s">
        <v>96</v>
      </c>
      <c r="E51" s="86" t="s">
        <v>59</v>
      </c>
      <c r="F51" s="70" t="s">
        <v>113</v>
      </c>
      <c r="G51" s="70">
        <v>2</v>
      </c>
      <c r="H51" s="71">
        <v>10</v>
      </c>
      <c r="I51" s="82" t="str">
        <f ca="1">IF(INDIRECT("'リリース・フラグ及び一時停止 解除に関する届出書'!I"&amp;31+G51)="","",INDIRECT("'リリース・フラグ及び一時停止 解除に関する届出書'!I"&amp;31+G51))</f>
        <v/>
      </c>
      <c r="J51" s="83"/>
      <c r="K51" s="74" t="s">
        <v>64</v>
      </c>
      <c r="L51" s="88" t="s">
        <v>111</v>
      </c>
      <c r="M51" s="87" t="s">
        <v>75</v>
      </c>
      <c r="N51" s="77"/>
      <c r="O51" s="78">
        <v>11</v>
      </c>
      <c r="P51" s="79" t="s">
        <v>129</v>
      </c>
      <c r="Q51" s="79" t="s">
        <v>122</v>
      </c>
      <c r="R51" s="79" t="s">
        <v>129</v>
      </c>
      <c r="S51" s="79">
        <v>11</v>
      </c>
      <c r="T51" s="79" t="s">
        <v>133</v>
      </c>
      <c r="U51" s="85"/>
      <c r="V51" s="84">
        <v>50</v>
      </c>
      <c r="W51" s="84"/>
    </row>
    <row r="52" spans="2:23" s="49" customFormat="1" ht="75" x14ac:dyDescent="0.4">
      <c r="B52" s="8">
        <f t="shared" si="0"/>
        <v>40</v>
      </c>
      <c r="C52" s="54" t="s">
        <v>24</v>
      </c>
      <c r="D52" s="67" t="s">
        <v>99</v>
      </c>
      <c r="E52" s="86" t="s">
        <v>60</v>
      </c>
      <c r="F52" s="70" t="s">
        <v>113</v>
      </c>
      <c r="G52" s="70">
        <v>2</v>
      </c>
      <c r="H52" s="71">
        <v>11</v>
      </c>
      <c r="I52" s="50">
        <f ca="1">IF(INDIRECT("'リリース・フラグ及び一時停止 解除に関する届出書'!N"&amp;31+G52)&lt;&gt;"",INDIRECT("'リリース・フラグ及び一時停止 解除に関する届出書'!N"&amp;31+G52),ツール処理シート!I53)</f>
        <v>0</v>
      </c>
      <c r="J52" s="83"/>
      <c r="K52" s="74" t="s">
        <v>64</v>
      </c>
      <c r="L52" s="88" t="s">
        <v>112</v>
      </c>
      <c r="M52" s="87" t="s">
        <v>286</v>
      </c>
      <c r="N52" s="77"/>
      <c r="O52" s="78">
        <v>8</v>
      </c>
      <c r="P52" s="79" t="s">
        <v>129</v>
      </c>
      <c r="Q52" s="79" t="s">
        <v>122</v>
      </c>
      <c r="R52" s="79" t="s">
        <v>117</v>
      </c>
      <c r="S52" s="79">
        <v>8</v>
      </c>
      <c r="T52" s="79">
        <v>9</v>
      </c>
      <c r="U52" s="89"/>
      <c r="V52" s="81">
        <v>50</v>
      </c>
      <c r="W52" s="84"/>
    </row>
    <row r="53" spans="2:23" s="49" customFormat="1" ht="56.25" x14ac:dyDescent="0.4">
      <c r="B53" s="8">
        <f t="shared" si="0"/>
        <v>41</v>
      </c>
      <c r="C53" s="64" t="s">
        <v>170</v>
      </c>
      <c r="D53" s="67" t="s">
        <v>100</v>
      </c>
      <c r="E53" s="86" t="s">
        <v>59</v>
      </c>
      <c r="F53" s="70" t="s">
        <v>113</v>
      </c>
      <c r="G53" s="70">
        <v>2</v>
      </c>
      <c r="H53" s="71">
        <v>12</v>
      </c>
      <c r="I53" s="82">
        <f ca="1">INDIRECT("補記シート!D"&amp;16+G53*3)</f>
        <v>0</v>
      </c>
      <c r="J53" s="83"/>
      <c r="K53" s="74" t="s">
        <v>62</v>
      </c>
      <c r="L53" s="88" t="s">
        <v>52</v>
      </c>
      <c r="M53" s="87" t="s">
        <v>166</v>
      </c>
      <c r="N53" s="77"/>
      <c r="O53" s="78">
        <v>8</v>
      </c>
      <c r="P53" s="79" t="s">
        <v>129</v>
      </c>
      <c r="Q53" s="79" t="s">
        <v>122</v>
      </c>
      <c r="R53" s="79" t="s">
        <v>117</v>
      </c>
      <c r="S53" s="79">
        <v>8</v>
      </c>
      <c r="T53" s="79">
        <v>9</v>
      </c>
      <c r="U53" s="89"/>
      <c r="V53" s="84">
        <v>50</v>
      </c>
      <c r="W53" s="84"/>
    </row>
    <row r="54" spans="2:23" s="49" customFormat="1" ht="75" x14ac:dyDescent="0.4">
      <c r="B54" s="8">
        <f t="shared" si="0"/>
        <v>42</v>
      </c>
      <c r="C54" s="54" t="s">
        <v>20</v>
      </c>
      <c r="D54" s="67" t="s">
        <v>102</v>
      </c>
      <c r="E54" s="43" t="s">
        <v>59</v>
      </c>
      <c r="F54" s="8" t="s">
        <v>113</v>
      </c>
      <c r="G54" s="10">
        <v>2</v>
      </c>
      <c r="H54" s="41">
        <v>13</v>
      </c>
      <c r="I54" s="50" t="str">
        <f ca="1">IF(OR(INDIRECT("'リリース・フラグ及び一時停止 解除に関する届出書'!C"&amp;31+G54)="追加",INDIRECT("'リリース・フラグ及び一時停止 解除に関する届出書'!C"&amp;31+G54)="変更"),1,"")</f>
        <v/>
      </c>
      <c r="J54" s="51"/>
      <c r="K54" s="44" t="s">
        <v>64</v>
      </c>
      <c r="L54" s="11" t="s">
        <v>168</v>
      </c>
      <c r="M54" s="54" t="s">
        <v>189</v>
      </c>
      <c r="N54" s="55" t="s">
        <v>353</v>
      </c>
      <c r="O54" s="47">
        <v>1</v>
      </c>
      <c r="P54" s="9" t="s">
        <v>129</v>
      </c>
      <c r="Q54" s="9" t="s">
        <v>130</v>
      </c>
      <c r="R54" s="9" t="s">
        <v>117</v>
      </c>
      <c r="S54" s="9">
        <v>1</v>
      </c>
      <c r="T54" s="9">
        <v>9</v>
      </c>
      <c r="U54" s="11"/>
      <c r="V54" s="48">
        <v>50</v>
      </c>
      <c r="W54" s="48"/>
    </row>
    <row r="55" spans="2:23" s="49" customFormat="1" ht="37.5" x14ac:dyDescent="0.4">
      <c r="B55" s="8">
        <f t="shared" si="0"/>
        <v>43</v>
      </c>
      <c r="C55" s="54" t="s">
        <v>171</v>
      </c>
      <c r="D55" s="68" t="s">
        <v>101</v>
      </c>
      <c r="E55" s="86" t="s">
        <v>97</v>
      </c>
      <c r="F55" s="70" t="s">
        <v>113</v>
      </c>
      <c r="G55" s="75">
        <v>2</v>
      </c>
      <c r="H55" s="71">
        <v>14</v>
      </c>
      <c r="I55" s="82"/>
      <c r="J55" s="83"/>
      <c r="K55" s="74" t="s">
        <v>15</v>
      </c>
      <c r="L55" s="75" t="s">
        <v>52</v>
      </c>
      <c r="M55" s="87" t="s">
        <v>107</v>
      </c>
      <c r="N55" s="90"/>
      <c r="O55" s="78">
        <v>1</v>
      </c>
      <c r="P55" s="79" t="s">
        <v>129</v>
      </c>
      <c r="Q55" s="79" t="s">
        <v>131</v>
      </c>
      <c r="R55" s="79" t="s">
        <v>117</v>
      </c>
      <c r="S55" s="79">
        <v>1</v>
      </c>
      <c r="T55" s="79" t="s">
        <v>135</v>
      </c>
      <c r="U55" s="88"/>
      <c r="V55" s="84">
        <v>50</v>
      </c>
      <c r="W55" s="81"/>
    </row>
    <row r="56" spans="2:23" s="49" customFormat="1" ht="75" x14ac:dyDescent="0.4">
      <c r="B56" s="8">
        <f t="shared" si="0"/>
        <v>44</v>
      </c>
      <c r="C56" s="64" t="s">
        <v>172</v>
      </c>
      <c r="D56" s="67" t="s">
        <v>103</v>
      </c>
      <c r="E56" s="86" t="s">
        <v>67</v>
      </c>
      <c r="F56" s="70" t="s">
        <v>113</v>
      </c>
      <c r="G56" s="70">
        <v>2</v>
      </c>
      <c r="H56" s="71">
        <v>15</v>
      </c>
      <c r="I56" s="50" t="str">
        <f ca="1">IF(I54=1,TEXT(DATE(INDIRECT("'リリース・フラグ及び一時停止 解除に関する届出書'!I26"),INDIRECT("'リリース・フラグ及び一時停止 解除に関する届出書'!O26"),INDIRECT("'リリース・フラグ及び一時停止 解除に関する届出書'!U26")),"YYYYMMDD"),"")</f>
        <v/>
      </c>
      <c r="J56" s="83"/>
      <c r="K56" s="74" t="s">
        <v>64</v>
      </c>
      <c r="L56" s="88" t="s">
        <v>167</v>
      </c>
      <c r="M56" s="87" t="s">
        <v>190</v>
      </c>
      <c r="N56" s="90"/>
      <c r="O56" s="78">
        <v>8</v>
      </c>
      <c r="P56" s="79" t="s">
        <v>129</v>
      </c>
      <c r="Q56" s="79" t="s">
        <v>124</v>
      </c>
      <c r="R56" s="79" t="s">
        <v>117</v>
      </c>
      <c r="S56" s="79">
        <v>8</v>
      </c>
      <c r="T56" s="79">
        <v>9</v>
      </c>
      <c r="U56" s="80" t="s">
        <v>138</v>
      </c>
      <c r="V56" s="81">
        <v>50</v>
      </c>
      <c r="W56" s="84"/>
    </row>
    <row r="57" spans="2:23" s="49" customFormat="1" ht="37.5" x14ac:dyDescent="0.4">
      <c r="B57" s="8">
        <f t="shared" si="0"/>
        <v>45</v>
      </c>
      <c r="C57" s="54" t="s">
        <v>173</v>
      </c>
      <c r="D57" s="67" t="s">
        <v>54</v>
      </c>
      <c r="E57" s="86" t="s">
        <v>65</v>
      </c>
      <c r="F57" s="70" t="s">
        <v>113</v>
      </c>
      <c r="G57" s="70">
        <v>2</v>
      </c>
      <c r="H57" s="71">
        <v>16</v>
      </c>
      <c r="I57" s="82"/>
      <c r="J57" s="83"/>
      <c r="K57" s="74" t="s">
        <v>15</v>
      </c>
      <c r="L57" s="75" t="s">
        <v>52</v>
      </c>
      <c r="M57" s="76" t="s">
        <v>53</v>
      </c>
      <c r="N57" s="77"/>
      <c r="O57" s="78">
        <v>1</v>
      </c>
      <c r="P57" s="79" t="s">
        <v>129</v>
      </c>
      <c r="Q57" s="79" t="s">
        <v>131</v>
      </c>
      <c r="R57" s="79" t="s">
        <v>117</v>
      </c>
      <c r="S57" s="79">
        <v>1</v>
      </c>
      <c r="T57" s="79" t="s">
        <v>66</v>
      </c>
      <c r="U57" s="89"/>
      <c r="V57" s="84">
        <v>50</v>
      </c>
      <c r="W57" s="84"/>
    </row>
    <row r="58" spans="2:23" s="49" customFormat="1" x14ac:dyDescent="0.4">
      <c r="B58" s="8">
        <f t="shared" si="0"/>
        <v>46</v>
      </c>
      <c r="C58" s="54" t="s">
        <v>174</v>
      </c>
      <c r="D58" s="67" t="s">
        <v>96</v>
      </c>
      <c r="E58" s="91" t="s">
        <v>67</v>
      </c>
      <c r="F58" s="70" t="s">
        <v>113</v>
      </c>
      <c r="G58" s="75">
        <v>2</v>
      </c>
      <c r="H58" s="71">
        <v>17</v>
      </c>
      <c r="I58" s="82">
        <v>29991231</v>
      </c>
      <c r="J58" s="83"/>
      <c r="K58" s="74" t="s">
        <v>109</v>
      </c>
      <c r="L58" s="88" t="s">
        <v>52</v>
      </c>
      <c r="M58" s="87" t="s">
        <v>108</v>
      </c>
      <c r="N58" s="90"/>
      <c r="O58" s="78">
        <v>8</v>
      </c>
      <c r="P58" s="79" t="s">
        <v>129</v>
      </c>
      <c r="Q58" s="79" t="s">
        <v>131</v>
      </c>
      <c r="R58" s="79" t="s">
        <v>117</v>
      </c>
      <c r="S58" s="79">
        <v>8</v>
      </c>
      <c r="T58" s="79">
        <v>9</v>
      </c>
      <c r="U58" s="88"/>
      <c r="V58" s="81">
        <v>50</v>
      </c>
      <c r="W58" s="84"/>
    </row>
    <row r="59" spans="2:23" s="49" customFormat="1" ht="37.5" x14ac:dyDescent="0.4">
      <c r="B59" s="8">
        <f t="shared" si="0"/>
        <v>47</v>
      </c>
      <c r="C59" s="54" t="s">
        <v>204</v>
      </c>
      <c r="D59" s="67" t="s">
        <v>54</v>
      </c>
      <c r="E59" s="86" t="s">
        <v>69</v>
      </c>
      <c r="F59" s="70" t="s">
        <v>113</v>
      </c>
      <c r="G59" s="70">
        <v>2</v>
      </c>
      <c r="H59" s="71">
        <v>18</v>
      </c>
      <c r="I59" s="82"/>
      <c r="J59" s="83"/>
      <c r="K59" s="74" t="s">
        <v>15</v>
      </c>
      <c r="L59" s="75" t="s">
        <v>52</v>
      </c>
      <c r="M59" s="76" t="s">
        <v>53</v>
      </c>
      <c r="N59" s="77"/>
      <c r="O59" s="78">
        <v>1</v>
      </c>
      <c r="P59" s="79" t="s">
        <v>129</v>
      </c>
      <c r="Q59" s="79" t="s">
        <v>131</v>
      </c>
      <c r="R59" s="79" t="s">
        <v>117</v>
      </c>
      <c r="S59" s="79">
        <v>1</v>
      </c>
      <c r="T59" s="79" t="s">
        <v>66</v>
      </c>
      <c r="U59" s="89"/>
      <c r="V59" s="84">
        <v>50</v>
      </c>
      <c r="W59" s="84"/>
    </row>
    <row r="60" spans="2:23" s="49" customFormat="1" ht="75" x14ac:dyDescent="0.4">
      <c r="B60" s="8">
        <f t="shared" si="0"/>
        <v>48</v>
      </c>
      <c r="C60" s="54" t="s">
        <v>205</v>
      </c>
      <c r="D60" s="67" t="s">
        <v>104</v>
      </c>
      <c r="E60" s="91" t="s">
        <v>70</v>
      </c>
      <c r="F60" s="70" t="s">
        <v>113</v>
      </c>
      <c r="G60" s="70">
        <v>2</v>
      </c>
      <c r="H60" s="71">
        <v>19</v>
      </c>
      <c r="I60" s="82" t="str">
        <f ca="1">IF(INDIRECT("'リリース・フラグ及び一時停止 解除に関する届出書'!W"&amp;31+G60)="リリース実行可","RELE",IF(INDIRECT("'リリース・フラグ及び一時停止 解除に関する届出書'!W"&amp;31+G60)="リリース実行不可","NREL",""))</f>
        <v>RELE</v>
      </c>
      <c r="J60" s="83"/>
      <c r="K60" s="74" t="s">
        <v>64</v>
      </c>
      <c r="L60" s="88" t="s">
        <v>118</v>
      </c>
      <c r="M60" s="87" t="s">
        <v>119</v>
      </c>
      <c r="N60" s="77"/>
      <c r="O60" s="78">
        <v>4</v>
      </c>
      <c r="P60" s="79" t="s">
        <v>129</v>
      </c>
      <c r="Q60" s="79" t="s">
        <v>123</v>
      </c>
      <c r="R60" s="79" t="s">
        <v>117</v>
      </c>
      <c r="S60" s="79">
        <v>4</v>
      </c>
      <c r="T60" s="79" t="s">
        <v>136</v>
      </c>
      <c r="U60" s="80" t="s">
        <v>138</v>
      </c>
      <c r="V60" s="81">
        <v>50</v>
      </c>
      <c r="W60" s="84"/>
    </row>
    <row r="61" spans="2:23" s="49" customFormat="1" ht="37.5" x14ac:dyDescent="0.4">
      <c r="B61" s="8">
        <f t="shared" si="0"/>
        <v>49</v>
      </c>
      <c r="C61" s="54" t="s">
        <v>206</v>
      </c>
      <c r="D61" s="67" t="s">
        <v>63</v>
      </c>
      <c r="E61" s="86" t="s">
        <v>69</v>
      </c>
      <c r="F61" s="70" t="s">
        <v>113</v>
      </c>
      <c r="G61" s="70">
        <v>2</v>
      </c>
      <c r="H61" s="71">
        <v>20</v>
      </c>
      <c r="I61" s="82"/>
      <c r="J61" s="83"/>
      <c r="K61" s="74" t="s">
        <v>15</v>
      </c>
      <c r="L61" s="75" t="s">
        <v>52</v>
      </c>
      <c r="M61" s="76" t="s">
        <v>53</v>
      </c>
      <c r="N61" s="77"/>
      <c r="O61" s="78">
        <v>1</v>
      </c>
      <c r="P61" s="79" t="s">
        <v>129</v>
      </c>
      <c r="Q61" s="79" t="s">
        <v>131</v>
      </c>
      <c r="R61" s="79" t="s">
        <v>117</v>
      </c>
      <c r="S61" s="79">
        <v>1</v>
      </c>
      <c r="T61" s="79" t="s">
        <v>66</v>
      </c>
      <c r="U61" s="89"/>
      <c r="V61" s="84">
        <v>50</v>
      </c>
      <c r="W61" s="84"/>
    </row>
    <row r="62" spans="2:23" s="49" customFormat="1" ht="75" x14ac:dyDescent="0.4">
      <c r="B62" s="8">
        <f t="shared" si="0"/>
        <v>50</v>
      </c>
      <c r="C62" s="54" t="s">
        <v>207</v>
      </c>
      <c r="D62" s="67" t="s">
        <v>105</v>
      </c>
      <c r="E62" s="91" t="s">
        <v>70</v>
      </c>
      <c r="F62" s="70" t="s">
        <v>113</v>
      </c>
      <c r="G62" s="70">
        <v>2</v>
      </c>
      <c r="H62" s="71">
        <v>21</v>
      </c>
      <c r="I62" s="50" t="str">
        <f ca="1">IF(INDIRECT("'リリース・フラグ及び一時停止 解除に関する届出書'!R"&amp;31+G62)="リリース実行可","RELE",IF(INDIRECT("'リリース・フラグ及び一時停止 解除に関する届出書'!R"&amp;31+G62)="リリース実行不可","NREL",""))</f>
        <v>RELE</v>
      </c>
      <c r="J62" s="83"/>
      <c r="K62" s="74" t="s">
        <v>64</v>
      </c>
      <c r="L62" s="88" t="s">
        <v>118</v>
      </c>
      <c r="M62" s="87" t="s">
        <v>119</v>
      </c>
      <c r="N62" s="77"/>
      <c r="O62" s="78">
        <v>4</v>
      </c>
      <c r="P62" s="79" t="s">
        <v>129</v>
      </c>
      <c r="Q62" s="79" t="s">
        <v>124</v>
      </c>
      <c r="R62" s="79" t="s">
        <v>117</v>
      </c>
      <c r="S62" s="79">
        <v>4</v>
      </c>
      <c r="T62" s="79" t="s">
        <v>137</v>
      </c>
      <c r="U62" s="80" t="s">
        <v>138</v>
      </c>
      <c r="V62" s="81">
        <v>50</v>
      </c>
      <c r="W62" s="84"/>
    </row>
    <row r="63" spans="2:23" s="49" customFormat="1" x14ac:dyDescent="0.4">
      <c r="B63" s="8">
        <f t="shared" si="0"/>
        <v>51</v>
      </c>
      <c r="C63" s="54" t="s">
        <v>21</v>
      </c>
      <c r="D63" s="67" t="s">
        <v>63</v>
      </c>
      <c r="E63" s="86" t="s">
        <v>72</v>
      </c>
      <c r="F63" s="70" t="s">
        <v>113</v>
      </c>
      <c r="G63" s="70">
        <v>2</v>
      </c>
      <c r="H63" s="71">
        <v>22</v>
      </c>
      <c r="I63" s="82"/>
      <c r="J63" s="83"/>
      <c r="K63" s="74" t="s">
        <v>15</v>
      </c>
      <c r="L63" s="75" t="s">
        <v>52</v>
      </c>
      <c r="M63" s="76" t="s">
        <v>53</v>
      </c>
      <c r="N63" s="77"/>
      <c r="O63" s="78">
        <v>1</v>
      </c>
      <c r="P63" s="79" t="s">
        <v>129</v>
      </c>
      <c r="Q63" s="79" t="s">
        <v>131</v>
      </c>
      <c r="R63" s="79" t="s">
        <v>117</v>
      </c>
      <c r="S63" s="79">
        <v>1</v>
      </c>
      <c r="T63" s="79" t="s">
        <v>73</v>
      </c>
      <c r="U63" s="89"/>
      <c r="V63" s="84">
        <v>50</v>
      </c>
      <c r="W63" s="84"/>
    </row>
    <row r="64" spans="2:23" s="49" customFormat="1" ht="75" x14ac:dyDescent="0.4">
      <c r="B64" s="8">
        <f t="shared" si="0"/>
        <v>52</v>
      </c>
      <c r="C64" s="54" t="s">
        <v>25</v>
      </c>
      <c r="D64" s="67" t="s">
        <v>105</v>
      </c>
      <c r="E64" s="91" t="s">
        <v>74</v>
      </c>
      <c r="F64" s="70" t="s">
        <v>113</v>
      </c>
      <c r="G64" s="70">
        <v>2</v>
      </c>
      <c r="H64" s="71">
        <v>23</v>
      </c>
      <c r="I64" s="157" t="str">
        <f ca="1">IF(INDIRECT("'リリース・フラグ及び一時停止 解除に関する届出書'!AB"&amp;31+G64)="解除","0000",IF(INDIRECT("'リリース・フラグ及び一時停止 解除に関する届出書'!AB"&amp;31+G64)="一時停止","9999",""))</f>
        <v/>
      </c>
      <c r="J64" s="83"/>
      <c r="K64" s="74" t="s">
        <v>64</v>
      </c>
      <c r="L64" s="92" t="s">
        <v>120</v>
      </c>
      <c r="M64" s="87" t="s">
        <v>139</v>
      </c>
      <c r="N64" s="90"/>
      <c r="O64" s="78">
        <v>4</v>
      </c>
      <c r="P64" s="79" t="s">
        <v>129</v>
      </c>
      <c r="Q64" s="79" t="s">
        <v>68</v>
      </c>
      <c r="R64" s="79" t="s">
        <v>117</v>
      </c>
      <c r="S64" s="79">
        <v>4</v>
      </c>
      <c r="T64" s="79">
        <v>9</v>
      </c>
      <c r="U64" s="80" t="s">
        <v>138</v>
      </c>
      <c r="V64" s="81">
        <v>50</v>
      </c>
      <c r="W64" s="93"/>
    </row>
    <row r="65" spans="1:23" x14ac:dyDescent="0.4">
      <c r="A65" s="49"/>
      <c r="B65" s="8">
        <f t="shared" si="0"/>
        <v>53</v>
      </c>
      <c r="C65" s="63" t="s">
        <v>177</v>
      </c>
      <c r="D65" s="45" t="s">
        <v>140</v>
      </c>
      <c r="E65" s="53" t="s">
        <v>141</v>
      </c>
      <c r="F65" s="70" t="s">
        <v>113</v>
      </c>
      <c r="G65" s="63">
        <v>2</v>
      </c>
      <c r="H65" s="71">
        <v>24</v>
      </c>
      <c r="I65" s="50"/>
      <c r="J65" s="51"/>
      <c r="K65" s="44" t="s">
        <v>62</v>
      </c>
      <c r="L65" s="10" t="s">
        <v>52</v>
      </c>
      <c r="M65" s="45"/>
      <c r="N65" s="46"/>
      <c r="O65" s="47" t="s">
        <v>142</v>
      </c>
      <c r="P65" s="79" t="s">
        <v>129</v>
      </c>
      <c r="Q65" s="128" t="s">
        <v>55</v>
      </c>
      <c r="R65" s="128"/>
      <c r="S65" s="128"/>
      <c r="T65" s="128"/>
      <c r="U65" s="129"/>
      <c r="V65" s="130"/>
      <c r="W65" s="130"/>
    </row>
    <row r="66" spans="1:23" ht="37.5" x14ac:dyDescent="0.4">
      <c r="A66" s="49"/>
      <c r="B66" s="8">
        <f t="shared" si="0"/>
        <v>54</v>
      </c>
      <c r="C66" s="41" t="s">
        <v>77</v>
      </c>
      <c r="D66" s="67" t="s">
        <v>71</v>
      </c>
      <c r="E66" s="86" t="s">
        <v>78</v>
      </c>
      <c r="F66" s="70" t="s">
        <v>113</v>
      </c>
      <c r="G66" s="70">
        <v>2</v>
      </c>
      <c r="H66" s="71">
        <v>25</v>
      </c>
      <c r="I66" s="82" t="str">
        <f ca="1">IF(INDIRECT("補記シート!D"&amp;17+G66*3)="","",INDIRECT("補記シート!D"&amp;17+G66*3))</f>
        <v/>
      </c>
      <c r="J66" s="83"/>
      <c r="K66" s="74" t="s">
        <v>62</v>
      </c>
      <c r="L66" s="75" t="s">
        <v>52</v>
      </c>
      <c r="M66" s="87" t="s">
        <v>163</v>
      </c>
      <c r="N66" s="90"/>
      <c r="O66" s="78">
        <v>10</v>
      </c>
      <c r="P66" s="79" t="s">
        <v>129</v>
      </c>
      <c r="Q66" s="128" t="s">
        <v>55</v>
      </c>
      <c r="R66" s="128"/>
      <c r="S66" s="128"/>
      <c r="T66" s="128"/>
      <c r="U66" s="131"/>
      <c r="V66" s="132"/>
      <c r="W66" s="132"/>
    </row>
    <row r="67" spans="1:23" ht="112.5" x14ac:dyDescent="0.4">
      <c r="A67" s="49"/>
      <c r="B67" s="8">
        <f t="shared" si="0"/>
        <v>55</v>
      </c>
      <c r="C67" s="41" t="s">
        <v>175</v>
      </c>
      <c r="D67" s="67" t="s">
        <v>54</v>
      </c>
      <c r="E67" s="86" t="s">
        <v>59</v>
      </c>
      <c r="F67" s="70" t="s">
        <v>113</v>
      </c>
      <c r="G67" s="70">
        <v>2</v>
      </c>
      <c r="H67" s="71">
        <v>26</v>
      </c>
      <c r="I67" s="50" t="str">
        <f ca="1">IF(I56="","",LEFT(I56,4)&amp;"/"&amp;MID(I56,5,2)&amp;"/"&amp;RIGHT(I56,2))</f>
        <v/>
      </c>
      <c r="J67" s="83"/>
      <c r="K67" s="74" t="s">
        <v>79</v>
      </c>
      <c r="L67" s="75" t="s">
        <v>52</v>
      </c>
      <c r="M67" s="54" t="s">
        <v>351</v>
      </c>
      <c r="N67" s="55" t="s">
        <v>352</v>
      </c>
      <c r="O67" s="78">
        <v>10</v>
      </c>
      <c r="P67" s="79" t="s">
        <v>129</v>
      </c>
      <c r="Q67" s="128" t="s">
        <v>55</v>
      </c>
      <c r="R67" s="128"/>
      <c r="S67" s="128"/>
      <c r="T67" s="128"/>
      <c r="U67" s="133"/>
      <c r="V67" s="132"/>
      <c r="W67" s="132"/>
    </row>
    <row r="68" spans="1:23" ht="56.25" x14ac:dyDescent="0.4">
      <c r="A68" s="49"/>
      <c r="B68" s="8">
        <f t="shared" si="0"/>
        <v>56</v>
      </c>
      <c r="C68" s="41" t="s">
        <v>176</v>
      </c>
      <c r="D68" s="67" t="s">
        <v>76</v>
      </c>
      <c r="E68" s="86" t="s">
        <v>59</v>
      </c>
      <c r="F68" s="70" t="s">
        <v>113</v>
      </c>
      <c r="G68" s="70">
        <v>2</v>
      </c>
      <c r="H68" s="71">
        <v>27</v>
      </c>
      <c r="I68" s="50" t="str">
        <f ca="1">LEFT(I53,4)&amp;"/"&amp;MID(I53,5,2)&amp;"/"&amp;RIGHT(I53,2)</f>
        <v>0//0</v>
      </c>
      <c r="J68" s="83"/>
      <c r="K68" s="74" t="s">
        <v>79</v>
      </c>
      <c r="L68" s="75" t="s">
        <v>52</v>
      </c>
      <c r="M68" s="94" t="s">
        <v>169</v>
      </c>
      <c r="N68" s="95"/>
      <c r="O68" s="78">
        <v>10</v>
      </c>
      <c r="P68" s="79" t="s">
        <v>115</v>
      </c>
      <c r="Q68" s="128" t="s">
        <v>55</v>
      </c>
      <c r="R68" s="128"/>
      <c r="S68" s="128"/>
      <c r="T68" s="128"/>
      <c r="U68" s="134"/>
      <c r="V68" s="135"/>
      <c r="W68" s="136"/>
    </row>
    <row r="69" spans="1:23" ht="56.25" x14ac:dyDescent="0.4">
      <c r="A69" s="49"/>
      <c r="B69" s="8">
        <f t="shared" si="0"/>
        <v>57</v>
      </c>
      <c r="C69" s="65" t="s">
        <v>178</v>
      </c>
      <c r="D69" s="56" t="s">
        <v>63</v>
      </c>
      <c r="E69" s="69" t="s">
        <v>60</v>
      </c>
      <c r="F69" s="70" t="s">
        <v>113</v>
      </c>
      <c r="G69" s="96">
        <v>2</v>
      </c>
      <c r="H69" s="71">
        <v>28</v>
      </c>
      <c r="I69" s="158">
        <v>401768</v>
      </c>
      <c r="J69" s="98"/>
      <c r="K69" s="99" t="s">
        <v>15</v>
      </c>
      <c r="L69" s="75" t="s">
        <v>52</v>
      </c>
      <c r="M69" s="76" t="s">
        <v>164</v>
      </c>
      <c r="N69" s="90" t="s">
        <v>165</v>
      </c>
      <c r="O69" s="78">
        <v>10</v>
      </c>
      <c r="P69" s="79" t="s">
        <v>115</v>
      </c>
      <c r="Q69" s="128" t="s">
        <v>55</v>
      </c>
      <c r="R69" s="128"/>
      <c r="S69" s="128"/>
      <c r="T69" s="128"/>
      <c r="U69" s="134"/>
      <c r="V69" s="135"/>
      <c r="W69" s="137"/>
    </row>
    <row r="70" spans="1:23" ht="19.5" thickBot="1" x14ac:dyDescent="0.45">
      <c r="A70" s="49"/>
      <c r="B70" s="177">
        <f t="shared" si="0"/>
        <v>58</v>
      </c>
      <c r="C70" s="178" t="s">
        <v>179</v>
      </c>
      <c r="D70" s="183" t="s">
        <v>76</v>
      </c>
      <c r="E70" s="100" t="s">
        <v>80</v>
      </c>
      <c r="F70" s="101" t="s">
        <v>114</v>
      </c>
      <c r="G70" s="101">
        <v>2</v>
      </c>
      <c r="H70" s="184">
        <v>29</v>
      </c>
      <c r="I70" s="102">
        <v>401768</v>
      </c>
      <c r="J70" s="103"/>
      <c r="K70" s="104" t="s">
        <v>15</v>
      </c>
      <c r="L70" s="105" t="s">
        <v>52</v>
      </c>
      <c r="M70" s="106" t="s">
        <v>164</v>
      </c>
      <c r="N70" s="107"/>
      <c r="O70" s="108">
        <v>10</v>
      </c>
      <c r="P70" s="109" t="s">
        <v>115</v>
      </c>
      <c r="Q70" s="138" t="s">
        <v>55</v>
      </c>
      <c r="R70" s="138"/>
      <c r="S70" s="138"/>
      <c r="T70" s="138"/>
      <c r="U70" s="139"/>
      <c r="V70" s="140"/>
      <c r="W70" s="140"/>
    </row>
    <row r="71" spans="1:23" s="49" customFormat="1" ht="19.5" thickTop="1" x14ac:dyDescent="0.4">
      <c r="B71" s="175">
        <f t="shared" si="0"/>
        <v>59</v>
      </c>
      <c r="C71" s="176" t="s">
        <v>82</v>
      </c>
      <c r="D71" s="179" t="s">
        <v>84</v>
      </c>
      <c r="E71" s="180" t="s">
        <v>85</v>
      </c>
      <c r="F71" s="181" t="s">
        <v>113</v>
      </c>
      <c r="G71" s="181">
        <v>3</v>
      </c>
      <c r="H71" s="182">
        <v>1</v>
      </c>
      <c r="I71" s="72"/>
      <c r="J71" s="73"/>
      <c r="K71" s="74" t="s">
        <v>15</v>
      </c>
      <c r="L71" s="75" t="s">
        <v>52</v>
      </c>
      <c r="M71" s="76" t="s">
        <v>53</v>
      </c>
      <c r="N71" s="77" t="s">
        <v>125</v>
      </c>
      <c r="O71" s="78" t="s">
        <v>86</v>
      </c>
      <c r="P71" s="79" t="s">
        <v>83</v>
      </c>
      <c r="Q71" s="79" t="s">
        <v>55</v>
      </c>
      <c r="R71" s="79" t="s">
        <v>86</v>
      </c>
      <c r="S71" s="79" t="s">
        <v>83</v>
      </c>
      <c r="T71" s="79" t="s">
        <v>87</v>
      </c>
      <c r="U71" s="80"/>
      <c r="V71" s="81">
        <v>50</v>
      </c>
      <c r="W71" s="81"/>
    </row>
    <row r="72" spans="1:23" s="49" customFormat="1" x14ac:dyDescent="0.4">
      <c r="B72" s="8">
        <f t="shared" si="0"/>
        <v>60</v>
      </c>
      <c r="C72" s="41" t="s">
        <v>89</v>
      </c>
      <c r="D72" s="42" t="s">
        <v>86</v>
      </c>
      <c r="E72" s="69" t="s">
        <v>90</v>
      </c>
      <c r="F72" s="70" t="s">
        <v>113</v>
      </c>
      <c r="G72" s="70">
        <v>3</v>
      </c>
      <c r="H72" s="71">
        <v>2</v>
      </c>
      <c r="I72" s="82"/>
      <c r="J72" s="83"/>
      <c r="K72" s="74" t="s">
        <v>15</v>
      </c>
      <c r="L72" s="75" t="s">
        <v>52</v>
      </c>
      <c r="M72" s="76" t="s">
        <v>53</v>
      </c>
      <c r="N72" s="77" t="s">
        <v>126</v>
      </c>
      <c r="O72" s="78" t="s">
        <v>86</v>
      </c>
      <c r="P72" s="79" t="s">
        <v>86</v>
      </c>
      <c r="Q72" s="79" t="s">
        <v>55</v>
      </c>
      <c r="R72" s="79" t="s">
        <v>87</v>
      </c>
      <c r="S72" s="79" t="s">
        <v>88</v>
      </c>
      <c r="T72" s="79" t="s">
        <v>88</v>
      </c>
      <c r="U72" s="80"/>
      <c r="V72" s="84">
        <v>50</v>
      </c>
      <c r="W72" s="84"/>
    </row>
    <row r="73" spans="1:23" s="49" customFormat="1" x14ac:dyDescent="0.4">
      <c r="B73" s="8">
        <f t="shared" si="0"/>
        <v>61</v>
      </c>
      <c r="C73" s="41" t="s">
        <v>91</v>
      </c>
      <c r="D73" s="42" t="s">
        <v>87</v>
      </c>
      <c r="E73" s="69" t="s">
        <v>92</v>
      </c>
      <c r="F73" s="70" t="s">
        <v>113</v>
      </c>
      <c r="G73" s="70">
        <v>3</v>
      </c>
      <c r="H73" s="71">
        <v>3</v>
      </c>
      <c r="I73" s="82"/>
      <c r="J73" s="83"/>
      <c r="K73" s="74" t="s">
        <v>15</v>
      </c>
      <c r="L73" s="75" t="s">
        <v>52</v>
      </c>
      <c r="M73" s="76" t="s">
        <v>53</v>
      </c>
      <c r="N73" s="77" t="s">
        <v>126</v>
      </c>
      <c r="O73" s="78" t="s">
        <v>93</v>
      </c>
      <c r="P73" s="79" t="s">
        <v>93</v>
      </c>
      <c r="Q73" s="79" t="s">
        <v>55</v>
      </c>
      <c r="R73" s="79" t="s">
        <v>87</v>
      </c>
      <c r="S73" s="79" t="s">
        <v>87</v>
      </c>
      <c r="T73" s="79" t="s">
        <v>88</v>
      </c>
      <c r="U73" s="85"/>
      <c r="V73" s="81">
        <v>50</v>
      </c>
      <c r="W73" s="84"/>
    </row>
    <row r="74" spans="1:23" s="49" customFormat="1" x14ac:dyDescent="0.4">
      <c r="B74" s="8">
        <f t="shared" si="0"/>
        <v>62</v>
      </c>
      <c r="C74" s="41" t="s">
        <v>94</v>
      </c>
      <c r="D74" s="67" t="s">
        <v>86</v>
      </c>
      <c r="E74" s="86" t="s">
        <v>92</v>
      </c>
      <c r="F74" s="70" t="s">
        <v>113</v>
      </c>
      <c r="G74" s="70">
        <v>3</v>
      </c>
      <c r="H74" s="71">
        <v>4</v>
      </c>
      <c r="I74" s="82"/>
      <c r="J74" s="83"/>
      <c r="K74" s="74" t="s">
        <v>15</v>
      </c>
      <c r="L74" s="75" t="s">
        <v>52</v>
      </c>
      <c r="M74" s="76" t="s">
        <v>53</v>
      </c>
      <c r="N74" s="77" t="s">
        <v>127</v>
      </c>
      <c r="O74" s="78" t="s">
        <v>88</v>
      </c>
      <c r="P74" s="79" t="s">
        <v>86</v>
      </c>
      <c r="Q74" s="79" t="s">
        <v>55</v>
      </c>
      <c r="R74" s="79" t="s">
        <v>87</v>
      </c>
      <c r="S74" s="79" t="s">
        <v>86</v>
      </c>
      <c r="T74" s="79" t="s">
        <v>87</v>
      </c>
      <c r="U74" s="85"/>
      <c r="V74" s="84">
        <v>50</v>
      </c>
      <c r="W74" s="84"/>
    </row>
    <row r="75" spans="1:23" s="49" customFormat="1" x14ac:dyDescent="0.4">
      <c r="B75" s="8">
        <f t="shared" si="0"/>
        <v>63</v>
      </c>
      <c r="C75" s="41" t="s">
        <v>95</v>
      </c>
      <c r="D75" s="42" t="s">
        <v>88</v>
      </c>
      <c r="E75" s="69" t="s">
        <v>92</v>
      </c>
      <c r="F75" s="70" t="s">
        <v>113</v>
      </c>
      <c r="G75" s="70">
        <v>3</v>
      </c>
      <c r="H75" s="71">
        <v>5</v>
      </c>
      <c r="I75" s="97"/>
      <c r="J75" s="83"/>
      <c r="K75" s="74" t="s">
        <v>15</v>
      </c>
      <c r="L75" s="75" t="s">
        <v>52</v>
      </c>
      <c r="M75" s="76" t="s">
        <v>53</v>
      </c>
      <c r="N75" s="77" t="s">
        <v>128</v>
      </c>
      <c r="O75" s="78" t="s">
        <v>88</v>
      </c>
      <c r="P75" s="79" t="s">
        <v>93</v>
      </c>
      <c r="Q75" s="79" t="s">
        <v>55</v>
      </c>
      <c r="R75" s="79" t="s">
        <v>88</v>
      </c>
      <c r="S75" s="79" t="s">
        <v>87</v>
      </c>
      <c r="T75" s="79" t="s">
        <v>88</v>
      </c>
      <c r="U75" s="85"/>
      <c r="V75" s="81">
        <v>50</v>
      </c>
      <c r="W75" s="84"/>
    </row>
    <row r="76" spans="1:23" s="49" customFormat="1" x14ac:dyDescent="0.4">
      <c r="B76" s="8">
        <f t="shared" si="0"/>
        <v>64</v>
      </c>
      <c r="C76" s="64" t="s">
        <v>17</v>
      </c>
      <c r="D76" s="42" t="s">
        <v>50</v>
      </c>
      <c r="E76" s="69" t="s">
        <v>51</v>
      </c>
      <c r="F76" s="70" t="s">
        <v>113</v>
      </c>
      <c r="G76" s="70">
        <v>3</v>
      </c>
      <c r="H76" s="71">
        <v>6</v>
      </c>
      <c r="I76" s="82">
        <v>711000</v>
      </c>
      <c r="J76" s="73"/>
      <c r="K76" s="74" t="s">
        <v>15</v>
      </c>
      <c r="L76" s="75" t="s">
        <v>52</v>
      </c>
      <c r="M76" s="76" t="s">
        <v>162</v>
      </c>
      <c r="N76" s="77"/>
      <c r="O76" s="78">
        <v>6</v>
      </c>
      <c r="P76" s="79" t="s">
        <v>129</v>
      </c>
      <c r="Q76" s="79" t="s">
        <v>121</v>
      </c>
      <c r="R76" s="79" t="s">
        <v>129</v>
      </c>
      <c r="S76" s="79">
        <v>6</v>
      </c>
      <c r="T76" s="79">
        <v>9</v>
      </c>
      <c r="U76" s="80"/>
      <c r="V76" s="84">
        <v>50</v>
      </c>
      <c r="W76" s="81"/>
    </row>
    <row r="77" spans="1:23" s="49" customFormat="1" x14ac:dyDescent="0.4">
      <c r="B77" s="8">
        <f t="shared" si="0"/>
        <v>65</v>
      </c>
      <c r="C77" s="54" t="s">
        <v>18</v>
      </c>
      <c r="D77" s="42" t="s">
        <v>56</v>
      </c>
      <c r="E77" s="69" t="s">
        <v>51</v>
      </c>
      <c r="F77" s="70" t="s">
        <v>113</v>
      </c>
      <c r="G77" s="70">
        <v>3</v>
      </c>
      <c r="H77" s="71">
        <v>7</v>
      </c>
      <c r="I77" s="82" t="s">
        <v>61</v>
      </c>
      <c r="J77" s="83"/>
      <c r="K77" s="74" t="s">
        <v>15</v>
      </c>
      <c r="L77" s="75" t="s">
        <v>52</v>
      </c>
      <c r="M77" s="76" t="s">
        <v>14</v>
      </c>
      <c r="N77" s="77"/>
      <c r="O77" s="78">
        <v>3</v>
      </c>
      <c r="P77" s="79" t="s">
        <v>129</v>
      </c>
      <c r="Q77" s="79" t="s">
        <v>122</v>
      </c>
      <c r="R77" s="79" t="s">
        <v>129</v>
      </c>
      <c r="S77" s="79">
        <v>3</v>
      </c>
      <c r="T77" s="79" t="s">
        <v>133</v>
      </c>
      <c r="U77" s="80"/>
      <c r="V77" s="81">
        <v>50</v>
      </c>
      <c r="W77" s="84"/>
    </row>
    <row r="78" spans="1:23" s="49" customFormat="1" ht="56.25" x14ac:dyDescent="0.4">
      <c r="B78" s="8">
        <f t="shared" ref="B78:B141" si="1">ROW()-12</f>
        <v>66</v>
      </c>
      <c r="C78" s="64" t="s">
        <v>19</v>
      </c>
      <c r="D78" s="52" t="s">
        <v>98</v>
      </c>
      <c r="E78" s="69" t="s">
        <v>57</v>
      </c>
      <c r="F78" s="70" t="s">
        <v>113</v>
      </c>
      <c r="G78" s="70">
        <v>3</v>
      </c>
      <c r="H78" s="71">
        <v>8</v>
      </c>
      <c r="I78" s="82">
        <f ca="1">INDIRECT("補記シート!D"&amp;18+3*(G78-1))</f>
        <v>0</v>
      </c>
      <c r="J78" s="83"/>
      <c r="K78" s="74" t="s">
        <v>62</v>
      </c>
      <c r="L78" s="75" t="s">
        <v>52</v>
      </c>
      <c r="M78" s="87" t="s">
        <v>106</v>
      </c>
      <c r="N78" s="77"/>
      <c r="O78" s="78">
        <v>7</v>
      </c>
      <c r="P78" s="79" t="s">
        <v>129</v>
      </c>
      <c r="Q78" s="79" t="s">
        <v>122</v>
      </c>
      <c r="R78" s="79" t="s">
        <v>129</v>
      </c>
      <c r="S78" s="79">
        <v>7</v>
      </c>
      <c r="T78" s="79" t="s">
        <v>134</v>
      </c>
      <c r="U78" s="85"/>
      <c r="V78" s="84">
        <v>50</v>
      </c>
      <c r="W78" s="84"/>
    </row>
    <row r="79" spans="1:23" s="49" customFormat="1" ht="131.25" x14ac:dyDescent="0.4">
      <c r="B79" s="8">
        <f t="shared" si="1"/>
        <v>67</v>
      </c>
      <c r="C79" s="54" t="s">
        <v>23</v>
      </c>
      <c r="D79" s="67" t="s">
        <v>96</v>
      </c>
      <c r="E79" s="86" t="s">
        <v>58</v>
      </c>
      <c r="F79" s="70" t="s">
        <v>113</v>
      </c>
      <c r="G79" s="70">
        <v>3</v>
      </c>
      <c r="H79" s="71">
        <v>9</v>
      </c>
      <c r="I79" s="82" t="e">
        <f ca="1">VLOOKUP(INDIRECT("'リリース・フラグ及び一時停止 解除に関する届出書'!E"&amp;31+G79),ツール処理シート!$I$3:$J$7,2,0)</f>
        <v>#N/A</v>
      </c>
      <c r="J79" s="83"/>
      <c r="K79" s="74" t="s">
        <v>64</v>
      </c>
      <c r="L79" s="88" t="s">
        <v>116</v>
      </c>
      <c r="M79" s="87" t="s">
        <v>110</v>
      </c>
      <c r="N79" s="77"/>
      <c r="O79" s="78">
        <v>1</v>
      </c>
      <c r="P79" s="79" t="s">
        <v>129</v>
      </c>
      <c r="Q79" s="79" t="s">
        <v>122</v>
      </c>
      <c r="R79" s="79" t="s">
        <v>129</v>
      </c>
      <c r="S79" s="79">
        <v>1</v>
      </c>
      <c r="T79" s="79" t="s">
        <v>133</v>
      </c>
      <c r="U79" s="85"/>
      <c r="V79" s="81">
        <v>50</v>
      </c>
      <c r="W79" s="84"/>
    </row>
    <row r="80" spans="1:23" s="49" customFormat="1" ht="37.5" x14ac:dyDescent="0.4">
      <c r="B80" s="8">
        <f t="shared" si="1"/>
        <v>68</v>
      </c>
      <c r="C80" s="64" t="s">
        <v>191</v>
      </c>
      <c r="D80" s="67" t="s">
        <v>96</v>
      </c>
      <c r="E80" s="86" t="s">
        <v>59</v>
      </c>
      <c r="F80" s="70" t="s">
        <v>113</v>
      </c>
      <c r="G80" s="70">
        <v>3</v>
      </c>
      <c r="H80" s="71">
        <v>10</v>
      </c>
      <c r="I80" s="82" t="str">
        <f ca="1">IF(INDIRECT("'リリース・フラグ及び一時停止 解除に関する届出書'!I"&amp;31+G80)="","",INDIRECT("'リリース・フラグ及び一時停止 解除に関する届出書'!I"&amp;31+G80))</f>
        <v/>
      </c>
      <c r="J80" s="83"/>
      <c r="K80" s="74" t="s">
        <v>64</v>
      </c>
      <c r="L80" s="88" t="s">
        <v>111</v>
      </c>
      <c r="M80" s="87" t="s">
        <v>75</v>
      </c>
      <c r="N80" s="77"/>
      <c r="O80" s="78">
        <v>11</v>
      </c>
      <c r="P80" s="79" t="s">
        <v>129</v>
      </c>
      <c r="Q80" s="79" t="s">
        <v>122</v>
      </c>
      <c r="R80" s="79" t="s">
        <v>129</v>
      </c>
      <c r="S80" s="79">
        <v>11</v>
      </c>
      <c r="T80" s="79" t="s">
        <v>133</v>
      </c>
      <c r="U80" s="85"/>
      <c r="V80" s="84">
        <v>50</v>
      </c>
      <c r="W80" s="84"/>
    </row>
    <row r="81" spans="1:23" s="49" customFormat="1" ht="75" x14ac:dyDescent="0.4">
      <c r="B81" s="8">
        <f t="shared" si="1"/>
        <v>69</v>
      </c>
      <c r="C81" s="54" t="s">
        <v>24</v>
      </c>
      <c r="D81" s="67" t="s">
        <v>99</v>
      </c>
      <c r="E81" s="86" t="s">
        <v>60</v>
      </c>
      <c r="F81" s="70" t="s">
        <v>113</v>
      </c>
      <c r="G81" s="70">
        <v>3</v>
      </c>
      <c r="H81" s="71">
        <v>11</v>
      </c>
      <c r="I81" s="50">
        <f ca="1">IF(INDIRECT("'リリース・フラグ及び一時停止 解除に関する届出書'!N"&amp;31+G81)&lt;&gt;"",INDIRECT("'リリース・フラグ及び一時停止 解除に関する届出書'!N"&amp;31+G81),ツール処理シート!I82)</f>
        <v>0</v>
      </c>
      <c r="J81" s="83"/>
      <c r="K81" s="74" t="s">
        <v>64</v>
      </c>
      <c r="L81" s="88" t="s">
        <v>112</v>
      </c>
      <c r="M81" s="87" t="s">
        <v>286</v>
      </c>
      <c r="N81" s="77"/>
      <c r="O81" s="78">
        <v>8</v>
      </c>
      <c r="P81" s="79" t="s">
        <v>129</v>
      </c>
      <c r="Q81" s="79" t="s">
        <v>122</v>
      </c>
      <c r="R81" s="79" t="s">
        <v>117</v>
      </c>
      <c r="S81" s="79">
        <v>8</v>
      </c>
      <c r="T81" s="79">
        <v>9</v>
      </c>
      <c r="U81" s="89"/>
      <c r="V81" s="81">
        <v>50</v>
      </c>
      <c r="W81" s="84"/>
    </row>
    <row r="82" spans="1:23" s="49" customFormat="1" ht="56.25" x14ac:dyDescent="0.4">
      <c r="B82" s="8">
        <f t="shared" si="1"/>
        <v>70</v>
      </c>
      <c r="C82" s="64" t="s">
        <v>170</v>
      </c>
      <c r="D82" s="67" t="s">
        <v>100</v>
      </c>
      <c r="E82" s="86" t="s">
        <v>59</v>
      </c>
      <c r="F82" s="70" t="s">
        <v>113</v>
      </c>
      <c r="G82" s="70">
        <v>3</v>
      </c>
      <c r="H82" s="71">
        <v>12</v>
      </c>
      <c r="I82" s="82">
        <f ca="1">INDIRECT("補記シート!D"&amp;16+G82*3)</f>
        <v>0</v>
      </c>
      <c r="J82" s="83"/>
      <c r="K82" s="74" t="s">
        <v>62</v>
      </c>
      <c r="L82" s="88" t="s">
        <v>52</v>
      </c>
      <c r="M82" s="87" t="s">
        <v>166</v>
      </c>
      <c r="N82" s="77"/>
      <c r="O82" s="78">
        <v>8</v>
      </c>
      <c r="P82" s="79" t="s">
        <v>129</v>
      </c>
      <c r="Q82" s="79" t="s">
        <v>122</v>
      </c>
      <c r="R82" s="79" t="s">
        <v>117</v>
      </c>
      <c r="S82" s="79">
        <v>8</v>
      </c>
      <c r="T82" s="79">
        <v>9</v>
      </c>
      <c r="U82" s="89"/>
      <c r="V82" s="84">
        <v>50</v>
      </c>
      <c r="W82" s="84"/>
    </row>
    <row r="83" spans="1:23" s="49" customFormat="1" ht="75" x14ac:dyDescent="0.4">
      <c r="B83" s="8">
        <f t="shared" si="1"/>
        <v>71</v>
      </c>
      <c r="C83" s="54" t="s">
        <v>20</v>
      </c>
      <c r="D83" s="67" t="s">
        <v>102</v>
      </c>
      <c r="E83" s="43" t="s">
        <v>59</v>
      </c>
      <c r="F83" s="8" t="s">
        <v>113</v>
      </c>
      <c r="G83" s="10">
        <v>3</v>
      </c>
      <c r="H83" s="41">
        <v>13</v>
      </c>
      <c r="I83" s="50" t="str">
        <f ca="1">IF(OR(INDIRECT("'リリース・フラグ及び一時停止 解除に関する届出書'!C"&amp;31+G83)="追加",INDIRECT("'リリース・フラグ及び一時停止 解除に関する届出書'!C"&amp;31+G83)="変更"),1,"")</f>
        <v/>
      </c>
      <c r="J83" s="51"/>
      <c r="K83" s="44" t="s">
        <v>64</v>
      </c>
      <c r="L83" s="11" t="s">
        <v>168</v>
      </c>
      <c r="M83" s="54" t="s">
        <v>189</v>
      </c>
      <c r="N83" s="55" t="s">
        <v>353</v>
      </c>
      <c r="O83" s="47">
        <v>1</v>
      </c>
      <c r="P83" s="9" t="s">
        <v>129</v>
      </c>
      <c r="Q83" s="9" t="s">
        <v>130</v>
      </c>
      <c r="R83" s="9" t="s">
        <v>117</v>
      </c>
      <c r="S83" s="9">
        <v>1</v>
      </c>
      <c r="T83" s="9">
        <v>9</v>
      </c>
      <c r="U83" s="11"/>
      <c r="V83" s="48">
        <v>50</v>
      </c>
      <c r="W83" s="48"/>
    </row>
    <row r="84" spans="1:23" s="49" customFormat="1" ht="37.5" x14ac:dyDescent="0.4">
      <c r="B84" s="8">
        <f t="shared" si="1"/>
        <v>72</v>
      </c>
      <c r="C84" s="54" t="s">
        <v>171</v>
      </c>
      <c r="D84" s="68" t="s">
        <v>101</v>
      </c>
      <c r="E84" s="86" t="s">
        <v>97</v>
      </c>
      <c r="F84" s="70" t="s">
        <v>113</v>
      </c>
      <c r="G84" s="75">
        <v>3</v>
      </c>
      <c r="H84" s="71">
        <v>14</v>
      </c>
      <c r="I84" s="82"/>
      <c r="J84" s="83"/>
      <c r="K84" s="74" t="s">
        <v>15</v>
      </c>
      <c r="L84" s="75" t="s">
        <v>52</v>
      </c>
      <c r="M84" s="87" t="s">
        <v>107</v>
      </c>
      <c r="N84" s="90"/>
      <c r="O84" s="78">
        <v>1</v>
      </c>
      <c r="P84" s="79" t="s">
        <v>129</v>
      </c>
      <c r="Q84" s="79" t="s">
        <v>131</v>
      </c>
      <c r="R84" s="79" t="s">
        <v>117</v>
      </c>
      <c r="S84" s="79">
        <v>1</v>
      </c>
      <c r="T84" s="79" t="s">
        <v>135</v>
      </c>
      <c r="U84" s="88"/>
      <c r="V84" s="84">
        <v>50</v>
      </c>
      <c r="W84" s="81"/>
    </row>
    <row r="85" spans="1:23" s="49" customFormat="1" ht="75" x14ac:dyDescent="0.4">
      <c r="B85" s="8">
        <f t="shared" si="1"/>
        <v>73</v>
      </c>
      <c r="C85" s="64" t="s">
        <v>172</v>
      </c>
      <c r="D85" s="67" t="s">
        <v>103</v>
      </c>
      <c r="E85" s="86" t="s">
        <v>67</v>
      </c>
      <c r="F85" s="70" t="s">
        <v>113</v>
      </c>
      <c r="G85" s="70">
        <v>3</v>
      </c>
      <c r="H85" s="71">
        <v>15</v>
      </c>
      <c r="I85" s="50" t="str">
        <f ca="1">IF(I83=1,TEXT(DATE(INDIRECT("'リリース・フラグ及び一時停止 解除に関する届出書'!I26"),INDIRECT("'リリース・フラグ及び一時停止 解除に関する届出書'!O26"),INDIRECT("'リリース・フラグ及び一時停止 解除に関する届出書'!U26")),"YYYYMMDD"),"")</f>
        <v/>
      </c>
      <c r="J85" s="83"/>
      <c r="K85" s="74" t="s">
        <v>64</v>
      </c>
      <c r="L85" s="88" t="s">
        <v>167</v>
      </c>
      <c r="M85" s="87" t="s">
        <v>190</v>
      </c>
      <c r="N85" s="90"/>
      <c r="O85" s="78">
        <v>8</v>
      </c>
      <c r="P85" s="79" t="s">
        <v>129</v>
      </c>
      <c r="Q85" s="79" t="s">
        <v>124</v>
      </c>
      <c r="R85" s="79" t="s">
        <v>117</v>
      </c>
      <c r="S85" s="79">
        <v>8</v>
      </c>
      <c r="T85" s="79">
        <v>9</v>
      </c>
      <c r="U85" s="80" t="s">
        <v>138</v>
      </c>
      <c r="V85" s="81">
        <v>50</v>
      </c>
      <c r="W85" s="84"/>
    </row>
    <row r="86" spans="1:23" s="49" customFormat="1" ht="37.5" x14ac:dyDescent="0.4">
      <c r="B86" s="8">
        <f t="shared" si="1"/>
        <v>74</v>
      </c>
      <c r="C86" s="54" t="s">
        <v>173</v>
      </c>
      <c r="D86" s="67" t="s">
        <v>54</v>
      </c>
      <c r="E86" s="86" t="s">
        <v>65</v>
      </c>
      <c r="F86" s="70" t="s">
        <v>113</v>
      </c>
      <c r="G86" s="70">
        <v>3</v>
      </c>
      <c r="H86" s="71">
        <v>16</v>
      </c>
      <c r="I86" s="82"/>
      <c r="J86" s="83"/>
      <c r="K86" s="74" t="s">
        <v>15</v>
      </c>
      <c r="L86" s="75" t="s">
        <v>52</v>
      </c>
      <c r="M86" s="76" t="s">
        <v>53</v>
      </c>
      <c r="N86" s="77"/>
      <c r="O86" s="78">
        <v>1</v>
      </c>
      <c r="P86" s="79" t="s">
        <v>129</v>
      </c>
      <c r="Q86" s="79" t="s">
        <v>131</v>
      </c>
      <c r="R86" s="79" t="s">
        <v>117</v>
      </c>
      <c r="S86" s="79">
        <v>1</v>
      </c>
      <c r="T86" s="79" t="s">
        <v>66</v>
      </c>
      <c r="U86" s="89"/>
      <c r="V86" s="84">
        <v>50</v>
      </c>
      <c r="W86" s="84"/>
    </row>
    <row r="87" spans="1:23" s="49" customFormat="1" x14ac:dyDescent="0.4">
      <c r="B87" s="8">
        <f t="shared" si="1"/>
        <v>75</v>
      </c>
      <c r="C87" s="54" t="s">
        <v>174</v>
      </c>
      <c r="D87" s="67" t="s">
        <v>96</v>
      </c>
      <c r="E87" s="91" t="s">
        <v>67</v>
      </c>
      <c r="F87" s="70" t="s">
        <v>113</v>
      </c>
      <c r="G87" s="75">
        <v>3</v>
      </c>
      <c r="H87" s="71">
        <v>17</v>
      </c>
      <c r="I87" s="82">
        <v>29991231</v>
      </c>
      <c r="J87" s="83"/>
      <c r="K87" s="74" t="s">
        <v>109</v>
      </c>
      <c r="L87" s="88" t="s">
        <v>52</v>
      </c>
      <c r="M87" s="87" t="s">
        <v>108</v>
      </c>
      <c r="N87" s="90"/>
      <c r="O87" s="78">
        <v>8</v>
      </c>
      <c r="P87" s="79" t="s">
        <v>129</v>
      </c>
      <c r="Q87" s="79" t="s">
        <v>131</v>
      </c>
      <c r="R87" s="79" t="s">
        <v>117</v>
      </c>
      <c r="S87" s="79">
        <v>8</v>
      </c>
      <c r="T87" s="79">
        <v>9</v>
      </c>
      <c r="U87" s="88"/>
      <c r="V87" s="81">
        <v>50</v>
      </c>
      <c r="W87" s="84"/>
    </row>
    <row r="88" spans="1:23" s="49" customFormat="1" ht="37.5" x14ac:dyDescent="0.4">
      <c r="B88" s="8">
        <f t="shared" si="1"/>
        <v>76</v>
      </c>
      <c r="C88" s="54" t="s">
        <v>204</v>
      </c>
      <c r="D88" s="67" t="s">
        <v>54</v>
      </c>
      <c r="E88" s="86" t="s">
        <v>69</v>
      </c>
      <c r="F88" s="70" t="s">
        <v>113</v>
      </c>
      <c r="G88" s="70">
        <v>3</v>
      </c>
      <c r="H88" s="71">
        <v>18</v>
      </c>
      <c r="I88" s="82"/>
      <c r="J88" s="83"/>
      <c r="K88" s="74" t="s">
        <v>15</v>
      </c>
      <c r="L88" s="75" t="s">
        <v>52</v>
      </c>
      <c r="M88" s="76" t="s">
        <v>53</v>
      </c>
      <c r="N88" s="77"/>
      <c r="O88" s="78">
        <v>1</v>
      </c>
      <c r="P88" s="79" t="s">
        <v>129</v>
      </c>
      <c r="Q88" s="79" t="s">
        <v>131</v>
      </c>
      <c r="R88" s="79" t="s">
        <v>117</v>
      </c>
      <c r="S88" s="79">
        <v>1</v>
      </c>
      <c r="T88" s="79" t="s">
        <v>66</v>
      </c>
      <c r="U88" s="89"/>
      <c r="V88" s="84">
        <v>50</v>
      </c>
      <c r="W88" s="84"/>
    </row>
    <row r="89" spans="1:23" s="49" customFormat="1" ht="75" x14ac:dyDescent="0.4">
      <c r="B89" s="8">
        <f t="shared" si="1"/>
        <v>77</v>
      </c>
      <c r="C89" s="54" t="s">
        <v>205</v>
      </c>
      <c r="D89" s="67" t="s">
        <v>104</v>
      </c>
      <c r="E89" s="91" t="s">
        <v>70</v>
      </c>
      <c r="F89" s="70" t="s">
        <v>113</v>
      </c>
      <c r="G89" s="70">
        <v>3</v>
      </c>
      <c r="H89" s="71">
        <v>19</v>
      </c>
      <c r="I89" s="82" t="str">
        <f ca="1">IF(INDIRECT("'リリース・フラグ及び一時停止 解除に関する届出書'!W"&amp;31+G89)="リリース実行可","RELE",IF(INDIRECT("'リリース・フラグ及び一時停止 解除に関する届出書'!W"&amp;31+G89)="リリース実行不可","NREL",""))</f>
        <v>RELE</v>
      </c>
      <c r="J89" s="83"/>
      <c r="K89" s="74" t="s">
        <v>64</v>
      </c>
      <c r="L89" s="88" t="s">
        <v>118</v>
      </c>
      <c r="M89" s="87" t="s">
        <v>119</v>
      </c>
      <c r="N89" s="77"/>
      <c r="O89" s="78">
        <v>4</v>
      </c>
      <c r="P89" s="79" t="s">
        <v>129</v>
      </c>
      <c r="Q89" s="79" t="s">
        <v>123</v>
      </c>
      <c r="R89" s="79" t="s">
        <v>117</v>
      </c>
      <c r="S89" s="79">
        <v>4</v>
      </c>
      <c r="T89" s="79" t="s">
        <v>136</v>
      </c>
      <c r="U89" s="80" t="s">
        <v>138</v>
      </c>
      <c r="V89" s="81">
        <v>50</v>
      </c>
      <c r="W89" s="84"/>
    </row>
    <row r="90" spans="1:23" s="49" customFormat="1" ht="37.5" x14ac:dyDescent="0.4">
      <c r="B90" s="8">
        <f t="shared" si="1"/>
        <v>78</v>
      </c>
      <c r="C90" s="54" t="s">
        <v>206</v>
      </c>
      <c r="D90" s="67" t="s">
        <v>63</v>
      </c>
      <c r="E90" s="86" t="s">
        <v>69</v>
      </c>
      <c r="F90" s="70" t="s">
        <v>113</v>
      </c>
      <c r="G90" s="70">
        <v>3</v>
      </c>
      <c r="H90" s="71">
        <v>20</v>
      </c>
      <c r="I90" s="82"/>
      <c r="J90" s="83"/>
      <c r="K90" s="74" t="s">
        <v>15</v>
      </c>
      <c r="L90" s="75" t="s">
        <v>52</v>
      </c>
      <c r="M90" s="76" t="s">
        <v>53</v>
      </c>
      <c r="N90" s="77"/>
      <c r="O90" s="78">
        <v>1</v>
      </c>
      <c r="P90" s="79" t="s">
        <v>129</v>
      </c>
      <c r="Q90" s="79" t="s">
        <v>131</v>
      </c>
      <c r="R90" s="79" t="s">
        <v>117</v>
      </c>
      <c r="S90" s="79">
        <v>1</v>
      </c>
      <c r="T90" s="79" t="s">
        <v>66</v>
      </c>
      <c r="U90" s="89"/>
      <c r="V90" s="84">
        <v>50</v>
      </c>
      <c r="W90" s="84"/>
    </row>
    <row r="91" spans="1:23" s="49" customFormat="1" ht="75" x14ac:dyDescent="0.4">
      <c r="B91" s="8">
        <f t="shared" si="1"/>
        <v>79</v>
      </c>
      <c r="C91" s="54" t="s">
        <v>207</v>
      </c>
      <c r="D91" s="67" t="s">
        <v>105</v>
      </c>
      <c r="E91" s="91" t="s">
        <v>70</v>
      </c>
      <c r="F91" s="70" t="s">
        <v>113</v>
      </c>
      <c r="G91" s="70">
        <v>3</v>
      </c>
      <c r="H91" s="71">
        <v>21</v>
      </c>
      <c r="I91" s="50" t="str">
        <f ca="1">IF(INDIRECT("'リリース・フラグ及び一時停止 解除に関する届出書'!R"&amp;31+G91)="リリース実行可","RELE",IF(INDIRECT("'リリース・フラグ及び一時停止 解除に関する届出書'!R"&amp;31+G91)="リリース実行不可","NREL",""))</f>
        <v>RELE</v>
      </c>
      <c r="J91" s="83"/>
      <c r="K91" s="74" t="s">
        <v>64</v>
      </c>
      <c r="L91" s="88" t="s">
        <v>118</v>
      </c>
      <c r="M91" s="87" t="s">
        <v>119</v>
      </c>
      <c r="N91" s="77"/>
      <c r="O91" s="78">
        <v>4</v>
      </c>
      <c r="P91" s="79" t="s">
        <v>129</v>
      </c>
      <c r="Q91" s="79" t="s">
        <v>124</v>
      </c>
      <c r="R91" s="79" t="s">
        <v>117</v>
      </c>
      <c r="S91" s="79">
        <v>4</v>
      </c>
      <c r="T91" s="79" t="s">
        <v>137</v>
      </c>
      <c r="U91" s="80" t="s">
        <v>138</v>
      </c>
      <c r="V91" s="81">
        <v>50</v>
      </c>
      <c r="W91" s="84"/>
    </row>
    <row r="92" spans="1:23" s="49" customFormat="1" x14ac:dyDescent="0.4">
      <c r="B92" s="8">
        <f t="shared" si="1"/>
        <v>80</v>
      </c>
      <c r="C92" s="54" t="s">
        <v>21</v>
      </c>
      <c r="D92" s="67" t="s">
        <v>63</v>
      </c>
      <c r="E92" s="86" t="s">
        <v>72</v>
      </c>
      <c r="F92" s="70" t="s">
        <v>113</v>
      </c>
      <c r="G92" s="70">
        <v>3</v>
      </c>
      <c r="H92" s="71">
        <v>22</v>
      </c>
      <c r="I92" s="82"/>
      <c r="J92" s="83"/>
      <c r="K92" s="74" t="s">
        <v>15</v>
      </c>
      <c r="L92" s="75" t="s">
        <v>52</v>
      </c>
      <c r="M92" s="76" t="s">
        <v>53</v>
      </c>
      <c r="N92" s="77"/>
      <c r="O92" s="78">
        <v>1</v>
      </c>
      <c r="P92" s="79" t="s">
        <v>129</v>
      </c>
      <c r="Q92" s="79" t="s">
        <v>131</v>
      </c>
      <c r="R92" s="79" t="s">
        <v>117</v>
      </c>
      <c r="S92" s="79">
        <v>1</v>
      </c>
      <c r="T92" s="79" t="s">
        <v>73</v>
      </c>
      <c r="U92" s="89"/>
      <c r="V92" s="84">
        <v>50</v>
      </c>
      <c r="W92" s="84"/>
    </row>
    <row r="93" spans="1:23" s="49" customFormat="1" ht="75" x14ac:dyDescent="0.4">
      <c r="B93" s="8">
        <f t="shared" si="1"/>
        <v>81</v>
      </c>
      <c r="C93" s="54" t="s">
        <v>25</v>
      </c>
      <c r="D93" s="67" t="s">
        <v>105</v>
      </c>
      <c r="E93" s="91" t="s">
        <v>74</v>
      </c>
      <c r="F93" s="70" t="s">
        <v>113</v>
      </c>
      <c r="G93" s="70">
        <v>3</v>
      </c>
      <c r="H93" s="71">
        <v>23</v>
      </c>
      <c r="I93" s="157" t="str">
        <f ca="1">IF(INDIRECT("'リリース・フラグ及び一時停止 解除に関する届出書'!AB"&amp;31+G93)="解除","0000",IF(INDIRECT("'リリース・フラグ及び一時停止 解除に関する届出書'!AB"&amp;31+G93)="一時停止","9999",""))</f>
        <v/>
      </c>
      <c r="J93" s="83"/>
      <c r="K93" s="74" t="s">
        <v>64</v>
      </c>
      <c r="L93" s="92" t="s">
        <v>120</v>
      </c>
      <c r="M93" s="87" t="s">
        <v>139</v>
      </c>
      <c r="N93" s="90"/>
      <c r="O93" s="78">
        <v>4</v>
      </c>
      <c r="P93" s="79" t="s">
        <v>129</v>
      </c>
      <c r="Q93" s="79" t="s">
        <v>68</v>
      </c>
      <c r="R93" s="79" t="s">
        <v>117</v>
      </c>
      <c r="S93" s="79">
        <v>4</v>
      </c>
      <c r="T93" s="79">
        <v>9</v>
      </c>
      <c r="U93" s="80" t="s">
        <v>138</v>
      </c>
      <c r="V93" s="81">
        <v>50</v>
      </c>
      <c r="W93" s="93"/>
    </row>
    <row r="94" spans="1:23" x14ac:dyDescent="0.4">
      <c r="A94" s="49"/>
      <c r="B94" s="8">
        <f t="shared" si="1"/>
        <v>82</v>
      </c>
      <c r="C94" s="63" t="s">
        <v>177</v>
      </c>
      <c r="D94" s="45" t="s">
        <v>140</v>
      </c>
      <c r="E94" s="53" t="s">
        <v>141</v>
      </c>
      <c r="F94" s="70" t="s">
        <v>113</v>
      </c>
      <c r="G94" s="63">
        <v>3</v>
      </c>
      <c r="H94" s="71">
        <v>24</v>
      </c>
      <c r="I94" s="50"/>
      <c r="J94" s="51"/>
      <c r="K94" s="44" t="s">
        <v>62</v>
      </c>
      <c r="L94" s="10" t="s">
        <v>52</v>
      </c>
      <c r="M94" s="45"/>
      <c r="N94" s="46"/>
      <c r="O94" s="47" t="s">
        <v>142</v>
      </c>
      <c r="P94" s="79" t="s">
        <v>129</v>
      </c>
      <c r="Q94" s="128" t="s">
        <v>55</v>
      </c>
      <c r="R94" s="128"/>
      <c r="S94" s="128"/>
      <c r="T94" s="128"/>
      <c r="U94" s="129"/>
      <c r="V94" s="130"/>
      <c r="W94" s="130"/>
    </row>
    <row r="95" spans="1:23" ht="37.5" x14ac:dyDescent="0.4">
      <c r="A95" s="49"/>
      <c r="B95" s="8">
        <f t="shared" si="1"/>
        <v>83</v>
      </c>
      <c r="C95" s="41" t="s">
        <v>77</v>
      </c>
      <c r="D95" s="67" t="s">
        <v>71</v>
      </c>
      <c r="E95" s="86" t="s">
        <v>78</v>
      </c>
      <c r="F95" s="70" t="s">
        <v>113</v>
      </c>
      <c r="G95" s="70">
        <v>3</v>
      </c>
      <c r="H95" s="71">
        <v>25</v>
      </c>
      <c r="I95" s="82" t="str">
        <f ca="1">IF(INDIRECT("補記シート!D"&amp;17+G95*3)="","",INDIRECT("補記シート!D"&amp;17+G95*3))</f>
        <v/>
      </c>
      <c r="J95" s="83"/>
      <c r="K95" s="74" t="s">
        <v>62</v>
      </c>
      <c r="L95" s="75" t="s">
        <v>52</v>
      </c>
      <c r="M95" s="87" t="s">
        <v>163</v>
      </c>
      <c r="N95" s="90"/>
      <c r="O95" s="78">
        <v>10</v>
      </c>
      <c r="P95" s="79" t="s">
        <v>129</v>
      </c>
      <c r="Q95" s="128" t="s">
        <v>55</v>
      </c>
      <c r="R95" s="128"/>
      <c r="S95" s="128"/>
      <c r="T95" s="128"/>
      <c r="U95" s="131"/>
      <c r="V95" s="132"/>
      <c r="W95" s="132"/>
    </row>
    <row r="96" spans="1:23" ht="112.5" x14ac:dyDescent="0.4">
      <c r="A96" s="49"/>
      <c r="B96" s="8">
        <f t="shared" si="1"/>
        <v>84</v>
      </c>
      <c r="C96" s="41" t="s">
        <v>175</v>
      </c>
      <c r="D96" s="67" t="s">
        <v>54</v>
      </c>
      <c r="E96" s="86" t="s">
        <v>59</v>
      </c>
      <c r="F96" s="70" t="s">
        <v>113</v>
      </c>
      <c r="G96" s="70">
        <v>3</v>
      </c>
      <c r="H96" s="71">
        <v>26</v>
      </c>
      <c r="I96" s="50" t="str">
        <f ca="1">IF(I85="","",LEFT(I85,4)&amp;"/"&amp;MID(I85,5,2)&amp;"/"&amp;RIGHT(I85,2))</f>
        <v/>
      </c>
      <c r="J96" s="83"/>
      <c r="K96" s="74" t="s">
        <v>79</v>
      </c>
      <c r="L96" s="75" t="s">
        <v>52</v>
      </c>
      <c r="M96" s="54" t="s">
        <v>351</v>
      </c>
      <c r="N96" s="55" t="s">
        <v>352</v>
      </c>
      <c r="O96" s="78">
        <v>10</v>
      </c>
      <c r="P96" s="79" t="s">
        <v>129</v>
      </c>
      <c r="Q96" s="128" t="s">
        <v>55</v>
      </c>
      <c r="R96" s="128"/>
      <c r="S96" s="128"/>
      <c r="T96" s="128"/>
      <c r="U96" s="133"/>
      <c r="V96" s="132"/>
      <c r="W96" s="132"/>
    </row>
    <row r="97" spans="1:23" ht="56.25" x14ac:dyDescent="0.4">
      <c r="A97" s="49"/>
      <c r="B97" s="8">
        <f t="shared" si="1"/>
        <v>85</v>
      </c>
      <c r="C97" s="41" t="s">
        <v>176</v>
      </c>
      <c r="D97" s="67" t="s">
        <v>76</v>
      </c>
      <c r="E97" s="86" t="s">
        <v>59</v>
      </c>
      <c r="F97" s="70" t="s">
        <v>113</v>
      </c>
      <c r="G97" s="70">
        <v>3</v>
      </c>
      <c r="H97" s="71">
        <v>27</v>
      </c>
      <c r="I97" s="50" t="str">
        <f ca="1">LEFT(I82,4)&amp;"/"&amp;MID(I82,5,2)&amp;"/"&amp;RIGHT(I82,2)</f>
        <v>0//0</v>
      </c>
      <c r="J97" s="83"/>
      <c r="K97" s="74" t="s">
        <v>79</v>
      </c>
      <c r="L97" s="75" t="s">
        <v>52</v>
      </c>
      <c r="M97" s="94" t="s">
        <v>169</v>
      </c>
      <c r="N97" s="95"/>
      <c r="O97" s="78">
        <v>10</v>
      </c>
      <c r="P97" s="79" t="s">
        <v>115</v>
      </c>
      <c r="Q97" s="128" t="s">
        <v>55</v>
      </c>
      <c r="R97" s="128"/>
      <c r="S97" s="128"/>
      <c r="T97" s="128"/>
      <c r="U97" s="134"/>
      <c r="V97" s="135"/>
      <c r="W97" s="136"/>
    </row>
    <row r="98" spans="1:23" ht="56.25" x14ac:dyDescent="0.4">
      <c r="A98" s="49"/>
      <c r="B98" s="8">
        <f t="shared" si="1"/>
        <v>86</v>
      </c>
      <c r="C98" s="65" t="s">
        <v>178</v>
      </c>
      <c r="D98" s="56" t="s">
        <v>63</v>
      </c>
      <c r="E98" s="69" t="s">
        <v>60</v>
      </c>
      <c r="F98" s="70" t="s">
        <v>113</v>
      </c>
      <c r="G98" s="96">
        <v>3</v>
      </c>
      <c r="H98" s="71">
        <v>28</v>
      </c>
      <c r="I98" s="158">
        <v>401768</v>
      </c>
      <c r="J98" s="98"/>
      <c r="K98" s="99" t="s">
        <v>15</v>
      </c>
      <c r="L98" s="75" t="s">
        <v>52</v>
      </c>
      <c r="M98" s="76" t="s">
        <v>164</v>
      </c>
      <c r="N98" s="90" t="s">
        <v>165</v>
      </c>
      <c r="O98" s="78">
        <v>10</v>
      </c>
      <c r="P98" s="79" t="s">
        <v>115</v>
      </c>
      <c r="Q98" s="128" t="s">
        <v>55</v>
      </c>
      <c r="R98" s="128"/>
      <c r="S98" s="128"/>
      <c r="T98" s="128"/>
      <c r="U98" s="134"/>
      <c r="V98" s="135"/>
      <c r="W98" s="137"/>
    </row>
    <row r="99" spans="1:23" ht="19.5" thickBot="1" x14ac:dyDescent="0.45">
      <c r="A99" s="49"/>
      <c r="B99" s="177">
        <f t="shared" si="1"/>
        <v>87</v>
      </c>
      <c r="C99" s="178" t="s">
        <v>179</v>
      </c>
      <c r="D99" s="183" t="s">
        <v>76</v>
      </c>
      <c r="E99" s="100" t="s">
        <v>80</v>
      </c>
      <c r="F99" s="101" t="s">
        <v>114</v>
      </c>
      <c r="G99" s="101">
        <v>3</v>
      </c>
      <c r="H99" s="184">
        <v>29</v>
      </c>
      <c r="I99" s="102">
        <v>401768</v>
      </c>
      <c r="J99" s="103"/>
      <c r="K99" s="104" t="s">
        <v>15</v>
      </c>
      <c r="L99" s="105" t="s">
        <v>52</v>
      </c>
      <c r="M99" s="106" t="s">
        <v>164</v>
      </c>
      <c r="N99" s="107"/>
      <c r="O99" s="108">
        <v>10</v>
      </c>
      <c r="P99" s="109" t="s">
        <v>115</v>
      </c>
      <c r="Q99" s="138" t="s">
        <v>55</v>
      </c>
      <c r="R99" s="138"/>
      <c r="S99" s="138"/>
      <c r="T99" s="138"/>
      <c r="U99" s="139"/>
      <c r="V99" s="140"/>
      <c r="W99" s="140"/>
    </row>
    <row r="100" spans="1:23" s="49" customFormat="1" ht="19.5" thickTop="1" x14ac:dyDescent="0.4">
      <c r="B100" s="175">
        <f t="shared" si="1"/>
        <v>88</v>
      </c>
      <c r="C100" s="176" t="s">
        <v>82</v>
      </c>
      <c r="D100" s="179" t="s">
        <v>84</v>
      </c>
      <c r="E100" s="180" t="s">
        <v>85</v>
      </c>
      <c r="F100" s="181" t="s">
        <v>113</v>
      </c>
      <c r="G100" s="181">
        <v>4</v>
      </c>
      <c r="H100" s="182">
        <v>1</v>
      </c>
      <c r="I100" s="72"/>
      <c r="J100" s="73"/>
      <c r="K100" s="74" t="s">
        <v>15</v>
      </c>
      <c r="L100" s="75" t="s">
        <v>52</v>
      </c>
      <c r="M100" s="76" t="s">
        <v>53</v>
      </c>
      <c r="N100" s="77" t="s">
        <v>125</v>
      </c>
      <c r="O100" s="78" t="s">
        <v>86</v>
      </c>
      <c r="P100" s="79" t="s">
        <v>83</v>
      </c>
      <c r="Q100" s="79" t="s">
        <v>55</v>
      </c>
      <c r="R100" s="79" t="s">
        <v>86</v>
      </c>
      <c r="S100" s="79" t="s">
        <v>83</v>
      </c>
      <c r="T100" s="79" t="s">
        <v>87</v>
      </c>
      <c r="U100" s="80"/>
      <c r="V100" s="81">
        <v>50</v>
      </c>
      <c r="W100" s="81"/>
    </row>
    <row r="101" spans="1:23" s="49" customFormat="1" x14ac:dyDescent="0.4">
      <c r="B101" s="8">
        <f t="shared" si="1"/>
        <v>89</v>
      </c>
      <c r="C101" s="41" t="s">
        <v>89</v>
      </c>
      <c r="D101" s="42" t="s">
        <v>86</v>
      </c>
      <c r="E101" s="69" t="s">
        <v>90</v>
      </c>
      <c r="F101" s="70" t="s">
        <v>113</v>
      </c>
      <c r="G101" s="70">
        <v>4</v>
      </c>
      <c r="H101" s="71">
        <v>2</v>
      </c>
      <c r="I101" s="82"/>
      <c r="J101" s="83"/>
      <c r="K101" s="74" t="s">
        <v>15</v>
      </c>
      <c r="L101" s="75" t="s">
        <v>52</v>
      </c>
      <c r="M101" s="76" t="s">
        <v>53</v>
      </c>
      <c r="N101" s="77" t="s">
        <v>126</v>
      </c>
      <c r="O101" s="78" t="s">
        <v>86</v>
      </c>
      <c r="P101" s="79" t="s">
        <v>86</v>
      </c>
      <c r="Q101" s="79" t="s">
        <v>55</v>
      </c>
      <c r="R101" s="79" t="s">
        <v>87</v>
      </c>
      <c r="S101" s="79" t="s">
        <v>88</v>
      </c>
      <c r="T101" s="79" t="s">
        <v>88</v>
      </c>
      <c r="U101" s="80"/>
      <c r="V101" s="84">
        <v>50</v>
      </c>
      <c r="W101" s="84"/>
    </row>
    <row r="102" spans="1:23" s="49" customFormat="1" x14ac:dyDescent="0.4">
      <c r="B102" s="8">
        <f t="shared" si="1"/>
        <v>90</v>
      </c>
      <c r="C102" s="41" t="s">
        <v>91</v>
      </c>
      <c r="D102" s="42" t="s">
        <v>87</v>
      </c>
      <c r="E102" s="69" t="s">
        <v>92</v>
      </c>
      <c r="F102" s="70" t="s">
        <v>113</v>
      </c>
      <c r="G102" s="70">
        <v>4</v>
      </c>
      <c r="H102" s="71">
        <v>3</v>
      </c>
      <c r="I102" s="82"/>
      <c r="J102" s="83"/>
      <c r="K102" s="74" t="s">
        <v>15</v>
      </c>
      <c r="L102" s="75" t="s">
        <v>52</v>
      </c>
      <c r="M102" s="76" t="s">
        <v>53</v>
      </c>
      <c r="N102" s="77" t="s">
        <v>126</v>
      </c>
      <c r="O102" s="78" t="s">
        <v>93</v>
      </c>
      <c r="P102" s="79" t="s">
        <v>93</v>
      </c>
      <c r="Q102" s="79" t="s">
        <v>55</v>
      </c>
      <c r="R102" s="79" t="s">
        <v>87</v>
      </c>
      <c r="S102" s="79" t="s">
        <v>87</v>
      </c>
      <c r="T102" s="79" t="s">
        <v>88</v>
      </c>
      <c r="U102" s="85"/>
      <c r="V102" s="81">
        <v>50</v>
      </c>
      <c r="W102" s="84"/>
    </row>
    <row r="103" spans="1:23" s="49" customFormat="1" x14ac:dyDescent="0.4">
      <c r="B103" s="8">
        <f t="shared" si="1"/>
        <v>91</v>
      </c>
      <c r="C103" s="41" t="s">
        <v>94</v>
      </c>
      <c r="D103" s="67" t="s">
        <v>86</v>
      </c>
      <c r="E103" s="86" t="s">
        <v>92</v>
      </c>
      <c r="F103" s="70" t="s">
        <v>113</v>
      </c>
      <c r="G103" s="70">
        <v>4</v>
      </c>
      <c r="H103" s="71">
        <v>4</v>
      </c>
      <c r="I103" s="82"/>
      <c r="J103" s="83"/>
      <c r="K103" s="74" t="s">
        <v>15</v>
      </c>
      <c r="L103" s="75" t="s">
        <v>52</v>
      </c>
      <c r="M103" s="76" t="s">
        <v>53</v>
      </c>
      <c r="N103" s="77" t="s">
        <v>127</v>
      </c>
      <c r="O103" s="78" t="s">
        <v>88</v>
      </c>
      <c r="P103" s="79" t="s">
        <v>86</v>
      </c>
      <c r="Q103" s="79" t="s">
        <v>55</v>
      </c>
      <c r="R103" s="79" t="s">
        <v>87</v>
      </c>
      <c r="S103" s="79" t="s">
        <v>86</v>
      </c>
      <c r="T103" s="79" t="s">
        <v>87</v>
      </c>
      <c r="U103" s="85"/>
      <c r="V103" s="84">
        <v>50</v>
      </c>
      <c r="W103" s="84"/>
    </row>
    <row r="104" spans="1:23" s="49" customFormat="1" x14ac:dyDescent="0.4">
      <c r="B104" s="8">
        <f t="shared" si="1"/>
        <v>92</v>
      </c>
      <c r="C104" s="41" t="s">
        <v>95</v>
      </c>
      <c r="D104" s="42" t="s">
        <v>88</v>
      </c>
      <c r="E104" s="69" t="s">
        <v>92</v>
      </c>
      <c r="F104" s="70" t="s">
        <v>113</v>
      </c>
      <c r="G104" s="70">
        <v>4</v>
      </c>
      <c r="H104" s="71">
        <v>5</v>
      </c>
      <c r="I104" s="97"/>
      <c r="J104" s="83"/>
      <c r="K104" s="74" t="s">
        <v>15</v>
      </c>
      <c r="L104" s="75" t="s">
        <v>52</v>
      </c>
      <c r="M104" s="76" t="s">
        <v>53</v>
      </c>
      <c r="N104" s="77" t="s">
        <v>128</v>
      </c>
      <c r="O104" s="78" t="s">
        <v>88</v>
      </c>
      <c r="P104" s="79" t="s">
        <v>93</v>
      </c>
      <c r="Q104" s="79" t="s">
        <v>55</v>
      </c>
      <c r="R104" s="79" t="s">
        <v>88</v>
      </c>
      <c r="S104" s="79" t="s">
        <v>87</v>
      </c>
      <c r="T104" s="79" t="s">
        <v>88</v>
      </c>
      <c r="U104" s="85"/>
      <c r="V104" s="81">
        <v>50</v>
      </c>
      <c r="W104" s="84"/>
    </row>
    <row r="105" spans="1:23" s="49" customFormat="1" x14ac:dyDescent="0.4">
      <c r="B105" s="8">
        <f t="shared" si="1"/>
        <v>93</v>
      </c>
      <c r="C105" s="64" t="s">
        <v>17</v>
      </c>
      <c r="D105" s="42" t="s">
        <v>50</v>
      </c>
      <c r="E105" s="69" t="s">
        <v>51</v>
      </c>
      <c r="F105" s="70" t="s">
        <v>113</v>
      </c>
      <c r="G105" s="70">
        <v>4</v>
      </c>
      <c r="H105" s="71">
        <v>6</v>
      </c>
      <c r="I105" s="82">
        <v>711000</v>
      </c>
      <c r="J105" s="73"/>
      <c r="K105" s="74" t="s">
        <v>15</v>
      </c>
      <c r="L105" s="75" t="s">
        <v>52</v>
      </c>
      <c r="M105" s="76" t="s">
        <v>162</v>
      </c>
      <c r="N105" s="77"/>
      <c r="O105" s="78">
        <v>6</v>
      </c>
      <c r="P105" s="79" t="s">
        <v>129</v>
      </c>
      <c r="Q105" s="79" t="s">
        <v>121</v>
      </c>
      <c r="R105" s="79" t="s">
        <v>129</v>
      </c>
      <c r="S105" s="79">
        <v>6</v>
      </c>
      <c r="T105" s="79">
        <v>9</v>
      </c>
      <c r="U105" s="80"/>
      <c r="V105" s="84">
        <v>50</v>
      </c>
      <c r="W105" s="81"/>
    </row>
    <row r="106" spans="1:23" s="49" customFormat="1" x14ac:dyDescent="0.4">
      <c r="B106" s="8">
        <f t="shared" si="1"/>
        <v>94</v>
      </c>
      <c r="C106" s="54" t="s">
        <v>18</v>
      </c>
      <c r="D106" s="42" t="s">
        <v>56</v>
      </c>
      <c r="E106" s="69" t="s">
        <v>51</v>
      </c>
      <c r="F106" s="70" t="s">
        <v>113</v>
      </c>
      <c r="G106" s="70">
        <v>4</v>
      </c>
      <c r="H106" s="71">
        <v>7</v>
      </c>
      <c r="I106" s="82" t="s">
        <v>61</v>
      </c>
      <c r="J106" s="83"/>
      <c r="K106" s="74" t="s">
        <v>15</v>
      </c>
      <c r="L106" s="75" t="s">
        <v>52</v>
      </c>
      <c r="M106" s="76" t="s">
        <v>14</v>
      </c>
      <c r="N106" s="77"/>
      <c r="O106" s="78">
        <v>3</v>
      </c>
      <c r="P106" s="79" t="s">
        <v>129</v>
      </c>
      <c r="Q106" s="79" t="s">
        <v>122</v>
      </c>
      <c r="R106" s="79" t="s">
        <v>129</v>
      </c>
      <c r="S106" s="79">
        <v>3</v>
      </c>
      <c r="T106" s="79" t="s">
        <v>133</v>
      </c>
      <c r="U106" s="80"/>
      <c r="V106" s="81">
        <v>50</v>
      </c>
      <c r="W106" s="84"/>
    </row>
    <row r="107" spans="1:23" s="49" customFormat="1" ht="56.25" x14ac:dyDescent="0.4">
      <c r="B107" s="8">
        <f t="shared" si="1"/>
        <v>95</v>
      </c>
      <c r="C107" s="64" t="s">
        <v>19</v>
      </c>
      <c r="D107" s="52" t="s">
        <v>98</v>
      </c>
      <c r="E107" s="69" t="s">
        <v>57</v>
      </c>
      <c r="F107" s="70" t="s">
        <v>113</v>
      </c>
      <c r="G107" s="70">
        <v>4</v>
      </c>
      <c r="H107" s="71">
        <v>8</v>
      </c>
      <c r="I107" s="82">
        <f ca="1">INDIRECT("補記シート!D"&amp;18+3*(G107-1))</f>
        <v>0</v>
      </c>
      <c r="J107" s="83"/>
      <c r="K107" s="74" t="s">
        <v>62</v>
      </c>
      <c r="L107" s="75" t="s">
        <v>52</v>
      </c>
      <c r="M107" s="87" t="s">
        <v>106</v>
      </c>
      <c r="N107" s="77"/>
      <c r="O107" s="78">
        <v>7</v>
      </c>
      <c r="P107" s="79" t="s">
        <v>129</v>
      </c>
      <c r="Q107" s="79" t="s">
        <v>122</v>
      </c>
      <c r="R107" s="79" t="s">
        <v>129</v>
      </c>
      <c r="S107" s="79">
        <v>7</v>
      </c>
      <c r="T107" s="79" t="s">
        <v>134</v>
      </c>
      <c r="U107" s="85"/>
      <c r="V107" s="84">
        <v>50</v>
      </c>
      <c r="W107" s="84"/>
    </row>
    <row r="108" spans="1:23" s="49" customFormat="1" ht="131.25" x14ac:dyDescent="0.4">
      <c r="B108" s="8">
        <f t="shared" si="1"/>
        <v>96</v>
      </c>
      <c r="C108" s="54" t="s">
        <v>23</v>
      </c>
      <c r="D108" s="67" t="s">
        <v>96</v>
      </c>
      <c r="E108" s="86" t="s">
        <v>58</v>
      </c>
      <c r="F108" s="70" t="s">
        <v>113</v>
      </c>
      <c r="G108" s="70">
        <v>4</v>
      </c>
      <c r="H108" s="71">
        <v>9</v>
      </c>
      <c r="I108" s="82" t="e">
        <f ca="1">VLOOKUP(INDIRECT("'リリース・フラグ及び一時停止 解除に関する届出書'!E"&amp;31+G108),ツール処理シート!$I$3:$J$7,2,0)</f>
        <v>#N/A</v>
      </c>
      <c r="J108" s="83"/>
      <c r="K108" s="74" t="s">
        <v>64</v>
      </c>
      <c r="L108" s="88" t="s">
        <v>116</v>
      </c>
      <c r="M108" s="87" t="s">
        <v>110</v>
      </c>
      <c r="N108" s="77"/>
      <c r="O108" s="78">
        <v>1</v>
      </c>
      <c r="P108" s="79" t="s">
        <v>129</v>
      </c>
      <c r="Q108" s="79" t="s">
        <v>122</v>
      </c>
      <c r="R108" s="79" t="s">
        <v>129</v>
      </c>
      <c r="S108" s="79">
        <v>1</v>
      </c>
      <c r="T108" s="79" t="s">
        <v>133</v>
      </c>
      <c r="U108" s="85"/>
      <c r="V108" s="81">
        <v>50</v>
      </c>
      <c r="W108" s="84"/>
    </row>
    <row r="109" spans="1:23" s="49" customFormat="1" ht="37.5" x14ac:dyDescent="0.4">
      <c r="B109" s="8">
        <f t="shared" si="1"/>
        <v>97</v>
      </c>
      <c r="C109" s="64" t="s">
        <v>191</v>
      </c>
      <c r="D109" s="67" t="s">
        <v>96</v>
      </c>
      <c r="E109" s="86" t="s">
        <v>59</v>
      </c>
      <c r="F109" s="70" t="s">
        <v>113</v>
      </c>
      <c r="G109" s="70">
        <v>4</v>
      </c>
      <c r="H109" s="71">
        <v>10</v>
      </c>
      <c r="I109" s="82" t="str">
        <f ca="1">IF(INDIRECT("'リリース・フラグ及び一時停止 解除に関する届出書'!I"&amp;31+G109)="","",INDIRECT("'リリース・フラグ及び一時停止 解除に関する届出書'!I"&amp;31+G109))</f>
        <v/>
      </c>
      <c r="J109" s="83"/>
      <c r="K109" s="74" t="s">
        <v>64</v>
      </c>
      <c r="L109" s="88" t="s">
        <v>111</v>
      </c>
      <c r="M109" s="87" t="s">
        <v>75</v>
      </c>
      <c r="N109" s="77"/>
      <c r="O109" s="78">
        <v>11</v>
      </c>
      <c r="P109" s="79" t="s">
        <v>129</v>
      </c>
      <c r="Q109" s="79" t="s">
        <v>122</v>
      </c>
      <c r="R109" s="79" t="s">
        <v>129</v>
      </c>
      <c r="S109" s="79">
        <v>11</v>
      </c>
      <c r="T109" s="79" t="s">
        <v>133</v>
      </c>
      <c r="U109" s="85"/>
      <c r="V109" s="84">
        <v>50</v>
      </c>
      <c r="W109" s="84"/>
    </row>
    <row r="110" spans="1:23" s="49" customFormat="1" ht="75" x14ac:dyDescent="0.4">
      <c r="B110" s="8">
        <f t="shared" si="1"/>
        <v>98</v>
      </c>
      <c r="C110" s="54" t="s">
        <v>24</v>
      </c>
      <c r="D110" s="67" t="s">
        <v>99</v>
      </c>
      <c r="E110" s="86" t="s">
        <v>60</v>
      </c>
      <c r="F110" s="70" t="s">
        <v>113</v>
      </c>
      <c r="G110" s="70">
        <v>4</v>
      </c>
      <c r="H110" s="71">
        <v>11</v>
      </c>
      <c r="I110" s="50">
        <f ca="1">IF(INDIRECT("'リリース・フラグ及び一時停止 解除に関する届出書'!N"&amp;31+G110)&lt;&gt;"",INDIRECT("'リリース・フラグ及び一時停止 解除に関する届出書'!N"&amp;31+G110),ツール処理シート!I111)</f>
        <v>0</v>
      </c>
      <c r="J110" s="83"/>
      <c r="K110" s="74" t="s">
        <v>64</v>
      </c>
      <c r="L110" s="88" t="s">
        <v>112</v>
      </c>
      <c r="M110" s="87" t="s">
        <v>286</v>
      </c>
      <c r="N110" s="77"/>
      <c r="O110" s="78">
        <v>8</v>
      </c>
      <c r="P110" s="79" t="s">
        <v>129</v>
      </c>
      <c r="Q110" s="79" t="s">
        <v>122</v>
      </c>
      <c r="R110" s="79" t="s">
        <v>117</v>
      </c>
      <c r="S110" s="79">
        <v>8</v>
      </c>
      <c r="T110" s="79">
        <v>9</v>
      </c>
      <c r="U110" s="89"/>
      <c r="V110" s="81">
        <v>50</v>
      </c>
      <c r="W110" s="84"/>
    </row>
    <row r="111" spans="1:23" s="49" customFormat="1" ht="56.25" x14ac:dyDescent="0.4">
      <c r="B111" s="8">
        <f t="shared" si="1"/>
        <v>99</v>
      </c>
      <c r="C111" s="64" t="s">
        <v>170</v>
      </c>
      <c r="D111" s="67" t="s">
        <v>100</v>
      </c>
      <c r="E111" s="86" t="s">
        <v>59</v>
      </c>
      <c r="F111" s="70" t="s">
        <v>113</v>
      </c>
      <c r="G111" s="70">
        <v>4</v>
      </c>
      <c r="H111" s="71">
        <v>12</v>
      </c>
      <c r="I111" s="82">
        <f ca="1">INDIRECT("補記シート!D"&amp;16+G111*3)</f>
        <v>0</v>
      </c>
      <c r="J111" s="83"/>
      <c r="K111" s="74" t="s">
        <v>62</v>
      </c>
      <c r="L111" s="88" t="s">
        <v>52</v>
      </c>
      <c r="M111" s="87" t="s">
        <v>166</v>
      </c>
      <c r="N111" s="77"/>
      <c r="O111" s="78">
        <v>8</v>
      </c>
      <c r="P111" s="79" t="s">
        <v>129</v>
      </c>
      <c r="Q111" s="79" t="s">
        <v>122</v>
      </c>
      <c r="R111" s="79" t="s">
        <v>117</v>
      </c>
      <c r="S111" s="79">
        <v>8</v>
      </c>
      <c r="T111" s="79">
        <v>9</v>
      </c>
      <c r="U111" s="89"/>
      <c r="V111" s="84">
        <v>50</v>
      </c>
      <c r="W111" s="84"/>
    </row>
    <row r="112" spans="1:23" s="49" customFormat="1" ht="75" x14ac:dyDescent="0.4">
      <c r="B112" s="8">
        <f t="shared" si="1"/>
        <v>100</v>
      </c>
      <c r="C112" s="54" t="s">
        <v>20</v>
      </c>
      <c r="D112" s="67" t="s">
        <v>102</v>
      </c>
      <c r="E112" s="43" t="s">
        <v>59</v>
      </c>
      <c r="F112" s="8" t="s">
        <v>113</v>
      </c>
      <c r="G112" s="10">
        <v>4</v>
      </c>
      <c r="H112" s="41">
        <v>13</v>
      </c>
      <c r="I112" s="50" t="str">
        <f ca="1">IF(OR(INDIRECT("'リリース・フラグ及び一時停止 解除に関する届出書'!C"&amp;31+G112)="追加",INDIRECT("'リリース・フラグ及び一時停止 解除に関する届出書'!C"&amp;31+G112)="変更"),1,"")</f>
        <v/>
      </c>
      <c r="J112" s="51"/>
      <c r="K112" s="44" t="s">
        <v>64</v>
      </c>
      <c r="L112" s="11" t="s">
        <v>168</v>
      </c>
      <c r="M112" s="54" t="s">
        <v>189</v>
      </c>
      <c r="N112" s="55" t="s">
        <v>353</v>
      </c>
      <c r="O112" s="47">
        <v>1</v>
      </c>
      <c r="P112" s="9" t="s">
        <v>129</v>
      </c>
      <c r="Q112" s="9" t="s">
        <v>130</v>
      </c>
      <c r="R112" s="9" t="s">
        <v>117</v>
      </c>
      <c r="S112" s="9">
        <v>1</v>
      </c>
      <c r="T112" s="9">
        <v>9</v>
      </c>
      <c r="U112" s="11"/>
      <c r="V112" s="48">
        <v>50</v>
      </c>
      <c r="W112" s="48"/>
    </row>
    <row r="113" spans="1:23" s="49" customFormat="1" ht="37.5" x14ac:dyDescent="0.4">
      <c r="B113" s="8">
        <f t="shared" si="1"/>
        <v>101</v>
      </c>
      <c r="C113" s="54" t="s">
        <v>171</v>
      </c>
      <c r="D113" s="68" t="s">
        <v>101</v>
      </c>
      <c r="E113" s="86" t="s">
        <v>97</v>
      </c>
      <c r="F113" s="70" t="s">
        <v>113</v>
      </c>
      <c r="G113" s="75">
        <v>4</v>
      </c>
      <c r="H113" s="71">
        <v>14</v>
      </c>
      <c r="I113" s="82"/>
      <c r="J113" s="83"/>
      <c r="K113" s="74" t="s">
        <v>15</v>
      </c>
      <c r="L113" s="75" t="s">
        <v>52</v>
      </c>
      <c r="M113" s="87" t="s">
        <v>107</v>
      </c>
      <c r="N113" s="90"/>
      <c r="O113" s="78">
        <v>1</v>
      </c>
      <c r="P113" s="79" t="s">
        <v>129</v>
      </c>
      <c r="Q113" s="79" t="s">
        <v>131</v>
      </c>
      <c r="R113" s="79" t="s">
        <v>117</v>
      </c>
      <c r="S113" s="79">
        <v>1</v>
      </c>
      <c r="T113" s="79" t="s">
        <v>135</v>
      </c>
      <c r="U113" s="88"/>
      <c r="V113" s="84">
        <v>50</v>
      </c>
      <c r="W113" s="81"/>
    </row>
    <row r="114" spans="1:23" s="49" customFormat="1" ht="75" x14ac:dyDescent="0.4">
      <c r="B114" s="8">
        <f t="shared" si="1"/>
        <v>102</v>
      </c>
      <c r="C114" s="64" t="s">
        <v>172</v>
      </c>
      <c r="D114" s="67" t="s">
        <v>103</v>
      </c>
      <c r="E114" s="86" t="s">
        <v>67</v>
      </c>
      <c r="F114" s="70" t="s">
        <v>113</v>
      </c>
      <c r="G114" s="70">
        <v>4</v>
      </c>
      <c r="H114" s="71">
        <v>15</v>
      </c>
      <c r="I114" s="50" t="str">
        <f ca="1">IF(I112=1,TEXT(DATE(INDIRECT("'リリース・フラグ及び一時停止 解除に関する届出書'!I26"),INDIRECT("'リリース・フラグ及び一時停止 解除に関する届出書'!O26"),INDIRECT("'リリース・フラグ及び一時停止 解除に関する届出書'!U26")),"YYYYMMDD"),"")</f>
        <v/>
      </c>
      <c r="J114" s="83"/>
      <c r="K114" s="74" t="s">
        <v>64</v>
      </c>
      <c r="L114" s="88" t="s">
        <v>167</v>
      </c>
      <c r="M114" s="87" t="s">
        <v>190</v>
      </c>
      <c r="N114" s="90"/>
      <c r="O114" s="78">
        <v>8</v>
      </c>
      <c r="P114" s="79" t="s">
        <v>129</v>
      </c>
      <c r="Q114" s="79" t="s">
        <v>124</v>
      </c>
      <c r="R114" s="79" t="s">
        <v>117</v>
      </c>
      <c r="S114" s="79">
        <v>8</v>
      </c>
      <c r="T114" s="79">
        <v>9</v>
      </c>
      <c r="U114" s="80" t="s">
        <v>138</v>
      </c>
      <c r="V114" s="81">
        <v>50</v>
      </c>
      <c r="W114" s="84"/>
    </row>
    <row r="115" spans="1:23" s="49" customFormat="1" ht="37.5" x14ac:dyDescent="0.4">
      <c r="B115" s="8">
        <f t="shared" si="1"/>
        <v>103</v>
      </c>
      <c r="C115" s="54" t="s">
        <v>173</v>
      </c>
      <c r="D115" s="67" t="s">
        <v>54</v>
      </c>
      <c r="E115" s="86" t="s">
        <v>65</v>
      </c>
      <c r="F115" s="70" t="s">
        <v>113</v>
      </c>
      <c r="G115" s="70">
        <v>4</v>
      </c>
      <c r="H115" s="71">
        <v>16</v>
      </c>
      <c r="I115" s="82"/>
      <c r="J115" s="83"/>
      <c r="K115" s="74" t="s">
        <v>15</v>
      </c>
      <c r="L115" s="75" t="s">
        <v>52</v>
      </c>
      <c r="M115" s="76" t="s">
        <v>53</v>
      </c>
      <c r="N115" s="77"/>
      <c r="O115" s="78">
        <v>1</v>
      </c>
      <c r="P115" s="79" t="s">
        <v>129</v>
      </c>
      <c r="Q115" s="79" t="s">
        <v>131</v>
      </c>
      <c r="R115" s="79" t="s">
        <v>117</v>
      </c>
      <c r="S115" s="79">
        <v>1</v>
      </c>
      <c r="T115" s="79" t="s">
        <v>66</v>
      </c>
      <c r="U115" s="89"/>
      <c r="V115" s="84">
        <v>50</v>
      </c>
      <c r="W115" s="84"/>
    </row>
    <row r="116" spans="1:23" s="49" customFormat="1" x14ac:dyDescent="0.4">
      <c r="B116" s="8">
        <f t="shared" si="1"/>
        <v>104</v>
      </c>
      <c r="C116" s="54" t="s">
        <v>174</v>
      </c>
      <c r="D116" s="67" t="s">
        <v>96</v>
      </c>
      <c r="E116" s="91" t="s">
        <v>67</v>
      </c>
      <c r="F116" s="70" t="s">
        <v>113</v>
      </c>
      <c r="G116" s="75">
        <v>4</v>
      </c>
      <c r="H116" s="71">
        <v>17</v>
      </c>
      <c r="I116" s="82">
        <v>29991231</v>
      </c>
      <c r="J116" s="83"/>
      <c r="K116" s="74" t="s">
        <v>109</v>
      </c>
      <c r="L116" s="88" t="s">
        <v>52</v>
      </c>
      <c r="M116" s="87" t="s">
        <v>108</v>
      </c>
      <c r="N116" s="90"/>
      <c r="O116" s="78">
        <v>8</v>
      </c>
      <c r="P116" s="79" t="s">
        <v>129</v>
      </c>
      <c r="Q116" s="79" t="s">
        <v>131</v>
      </c>
      <c r="R116" s="79" t="s">
        <v>117</v>
      </c>
      <c r="S116" s="79">
        <v>8</v>
      </c>
      <c r="T116" s="79">
        <v>9</v>
      </c>
      <c r="U116" s="88"/>
      <c r="V116" s="81">
        <v>50</v>
      </c>
      <c r="W116" s="84"/>
    </row>
    <row r="117" spans="1:23" s="49" customFormat="1" ht="37.5" x14ac:dyDescent="0.4">
      <c r="B117" s="8">
        <f t="shared" si="1"/>
        <v>105</v>
      </c>
      <c r="C117" s="54" t="s">
        <v>204</v>
      </c>
      <c r="D117" s="67" t="s">
        <v>54</v>
      </c>
      <c r="E117" s="86" t="s">
        <v>69</v>
      </c>
      <c r="F117" s="70" t="s">
        <v>113</v>
      </c>
      <c r="G117" s="70">
        <v>4</v>
      </c>
      <c r="H117" s="71">
        <v>18</v>
      </c>
      <c r="I117" s="82"/>
      <c r="J117" s="83"/>
      <c r="K117" s="74" t="s">
        <v>15</v>
      </c>
      <c r="L117" s="75" t="s">
        <v>52</v>
      </c>
      <c r="M117" s="76" t="s">
        <v>53</v>
      </c>
      <c r="N117" s="77"/>
      <c r="O117" s="78">
        <v>1</v>
      </c>
      <c r="P117" s="79" t="s">
        <v>129</v>
      </c>
      <c r="Q117" s="79" t="s">
        <v>131</v>
      </c>
      <c r="R117" s="79" t="s">
        <v>117</v>
      </c>
      <c r="S117" s="79">
        <v>1</v>
      </c>
      <c r="T117" s="79" t="s">
        <v>66</v>
      </c>
      <c r="U117" s="89"/>
      <c r="V117" s="84">
        <v>50</v>
      </c>
      <c r="W117" s="84"/>
    </row>
    <row r="118" spans="1:23" s="49" customFormat="1" ht="75" x14ac:dyDescent="0.4">
      <c r="B118" s="8">
        <f t="shared" si="1"/>
        <v>106</v>
      </c>
      <c r="C118" s="54" t="s">
        <v>205</v>
      </c>
      <c r="D118" s="67" t="s">
        <v>104</v>
      </c>
      <c r="E118" s="91" t="s">
        <v>70</v>
      </c>
      <c r="F118" s="70" t="s">
        <v>113</v>
      </c>
      <c r="G118" s="70">
        <v>4</v>
      </c>
      <c r="H118" s="71">
        <v>19</v>
      </c>
      <c r="I118" s="82" t="str">
        <f ca="1">IF(INDIRECT("'リリース・フラグ及び一時停止 解除に関する届出書'!W"&amp;31+G118)="リリース実行可","RELE",IF(INDIRECT("'リリース・フラグ及び一時停止 解除に関する届出書'!W"&amp;31+G118)="リリース実行不可","NREL",""))</f>
        <v>RELE</v>
      </c>
      <c r="J118" s="83"/>
      <c r="K118" s="74" t="s">
        <v>64</v>
      </c>
      <c r="L118" s="88" t="s">
        <v>118</v>
      </c>
      <c r="M118" s="87" t="s">
        <v>119</v>
      </c>
      <c r="N118" s="77"/>
      <c r="O118" s="78">
        <v>4</v>
      </c>
      <c r="P118" s="79" t="s">
        <v>129</v>
      </c>
      <c r="Q118" s="79" t="s">
        <v>123</v>
      </c>
      <c r="R118" s="79" t="s">
        <v>117</v>
      </c>
      <c r="S118" s="79">
        <v>4</v>
      </c>
      <c r="T118" s="79" t="s">
        <v>136</v>
      </c>
      <c r="U118" s="80" t="s">
        <v>138</v>
      </c>
      <c r="V118" s="81">
        <v>50</v>
      </c>
      <c r="W118" s="84"/>
    </row>
    <row r="119" spans="1:23" s="49" customFormat="1" ht="37.5" x14ac:dyDescent="0.4">
      <c r="B119" s="8">
        <f t="shared" si="1"/>
        <v>107</v>
      </c>
      <c r="C119" s="54" t="s">
        <v>206</v>
      </c>
      <c r="D119" s="67" t="s">
        <v>63</v>
      </c>
      <c r="E119" s="86" t="s">
        <v>69</v>
      </c>
      <c r="F119" s="70" t="s">
        <v>113</v>
      </c>
      <c r="G119" s="70">
        <v>4</v>
      </c>
      <c r="H119" s="71">
        <v>20</v>
      </c>
      <c r="I119" s="82"/>
      <c r="J119" s="83"/>
      <c r="K119" s="74" t="s">
        <v>15</v>
      </c>
      <c r="L119" s="75" t="s">
        <v>52</v>
      </c>
      <c r="M119" s="76" t="s">
        <v>53</v>
      </c>
      <c r="N119" s="77"/>
      <c r="O119" s="78">
        <v>1</v>
      </c>
      <c r="P119" s="79" t="s">
        <v>129</v>
      </c>
      <c r="Q119" s="79" t="s">
        <v>131</v>
      </c>
      <c r="R119" s="79" t="s">
        <v>117</v>
      </c>
      <c r="S119" s="79">
        <v>1</v>
      </c>
      <c r="T119" s="79" t="s">
        <v>66</v>
      </c>
      <c r="U119" s="89"/>
      <c r="V119" s="84">
        <v>50</v>
      </c>
      <c r="W119" s="84"/>
    </row>
    <row r="120" spans="1:23" s="49" customFormat="1" ht="75" x14ac:dyDescent="0.4">
      <c r="B120" s="8">
        <f t="shared" si="1"/>
        <v>108</v>
      </c>
      <c r="C120" s="54" t="s">
        <v>207</v>
      </c>
      <c r="D120" s="67" t="s">
        <v>105</v>
      </c>
      <c r="E120" s="91" t="s">
        <v>70</v>
      </c>
      <c r="F120" s="70" t="s">
        <v>113</v>
      </c>
      <c r="G120" s="70">
        <v>4</v>
      </c>
      <c r="H120" s="71">
        <v>21</v>
      </c>
      <c r="I120" s="50" t="str">
        <f ca="1">IF(INDIRECT("'リリース・フラグ及び一時停止 解除に関する届出書'!R"&amp;31+G120)="リリース実行可","RELE",IF(INDIRECT("'リリース・フラグ及び一時停止 解除に関する届出書'!R"&amp;31+G120)="リリース実行不可","NREL",""))</f>
        <v>RELE</v>
      </c>
      <c r="J120" s="83"/>
      <c r="K120" s="74" t="s">
        <v>64</v>
      </c>
      <c r="L120" s="88" t="s">
        <v>118</v>
      </c>
      <c r="M120" s="87" t="s">
        <v>119</v>
      </c>
      <c r="N120" s="77"/>
      <c r="O120" s="78">
        <v>4</v>
      </c>
      <c r="P120" s="79" t="s">
        <v>129</v>
      </c>
      <c r="Q120" s="79" t="s">
        <v>124</v>
      </c>
      <c r="R120" s="79" t="s">
        <v>117</v>
      </c>
      <c r="S120" s="79">
        <v>4</v>
      </c>
      <c r="T120" s="79" t="s">
        <v>137</v>
      </c>
      <c r="U120" s="80" t="s">
        <v>138</v>
      </c>
      <c r="V120" s="81">
        <v>50</v>
      </c>
      <c r="W120" s="84"/>
    </row>
    <row r="121" spans="1:23" s="49" customFormat="1" x14ac:dyDescent="0.4">
      <c r="B121" s="8">
        <f t="shared" si="1"/>
        <v>109</v>
      </c>
      <c r="C121" s="54" t="s">
        <v>21</v>
      </c>
      <c r="D121" s="67" t="s">
        <v>63</v>
      </c>
      <c r="E121" s="86" t="s">
        <v>72</v>
      </c>
      <c r="F121" s="70" t="s">
        <v>113</v>
      </c>
      <c r="G121" s="70">
        <v>4</v>
      </c>
      <c r="H121" s="71">
        <v>22</v>
      </c>
      <c r="I121" s="82"/>
      <c r="J121" s="83"/>
      <c r="K121" s="74" t="s">
        <v>15</v>
      </c>
      <c r="L121" s="75" t="s">
        <v>52</v>
      </c>
      <c r="M121" s="76" t="s">
        <v>53</v>
      </c>
      <c r="N121" s="77"/>
      <c r="O121" s="78">
        <v>1</v>
      </c>
      <c r="P121" s="79" t="s">
        <v>129</v>
      </c>
      <c r="Q121" s="79" t="s">
        <v>131</v>
      </c>
      <c r="R121" s="79" t="s">
        <v>117</v>
      </c>
      <c r="S121" s="79">
        <v>1</v>
      </c>
      <c r="T121" s="79" t="s">
        <v>73</v>
      </c>
      <c r="U121" s="89"/>
      <c r="V121" s="84">
        <v>50</v>
      </c>
      <c r="W121" s="84"/>
    </row>
    <row r="122" spans="1:23" s="49" customFormat="1" ht="75" x14ac:dyDescent="0.4">
      <c r="B122" s="8">
        <f t="shared" si="1"/>
        <v>110</v>
      </c>
      <c r="C122" s="54" t="s">
        <v>25</v>
      </c>
      <c r="D122" s="67" t="s">
        <v>105</v>
      </c>
      <c r="E122" s="91" t="s">
        <v>74</v>
      </c>
      <c r="F122" s="70" t="s">
        <v>113</v>
      </c>
      <c r="G122" s="70">
        <v>4</v>
      </c>
      <c r="H122" s="71">
        <v>23</v>
      </c>
      <c r="I122" s="157" t="str">
        <f ca="1">IF(INDIRECT("'リリース・フラグ及び一時停止 解除に関する届出書'!AB"&amp;31+G122)="解除","0000",IF(INDIRECT("'リリース・フラグ及び一時停止 解除に関する届出書'!AB"&amp;31+G122)="一時停止","9999",""))</f>
        <v/>
      </c>
      <c r="J122" s="83"/>
      <c r="K122" s="74" t="s">
        <v>64</v>
      </c>
      <c r="L122" s="92" t="s">
        <v>120</v>
      </c>
      <c r="M122" s="87" t="s">
        <v>139</v>
      </c>
      <c r="N122" s="90"/>
      <c r="O122" s="78">
        <v>4</v>
      </c>
      <c r="P122" s="79" t="s">
        <v>129</v>
      </c>
      <c r="Q122" s="79" t="s">
        <v>68</v>
      </c>
      <c r="R122" s="79" t="s">
        <v>117</v>
      </c>
      <c r="S122" s="79">
        <v>4</v>
      </c>
      <c r="T122" s="79">
        <v>9</v>
      </c>
      <c r="U122" s="80" t="s">
        <v>138</v>
      </c>
      <c r="V122" s="81">
        <v>50</v>
      </c>
      <c r="W122" s="93"/>
    </row>
    <row r="123" spans="1:23" x14ac:dyDescent="0.4">
      <c r="A123" s="49"/>
      <c r="B123" s="8">
        <f t="shared" si="1"/>
        <v>111</v>
      </c>
      <c r="C123" s="63" t="s">
        <v>177</v>
      </c>
      <c r="D123" s="45" t="s">
        <v>140</v>
      </c>
      <c r="E123" s="53" t="s">
        <v>141</v>
      </c>
      <c r="F123" s="70" t="s">
        <v>113</v>
      </c>
      <c r="G123" s="63">
        <v>4</v>
      </c>
      <c r="H123" s="71">
        <v>24</v>
      </c>
      <c r="I123" s="50"/>
      <c r="J123" s="51"/>
      <c r="K123" s="44" t="s">
        <v>62</v>
      </c>
      <c r="L123" s="10" t="s">
        <v>52</v>
      </c>
      <c r="M123" s="45"/>
      <c r="N123" s="46"/>
      <c r="O123" s="47" t="s">
        <v>142</v>
      </c>
      <c r="P123" s="79" t="s">
        <v>129</v>
      </c>
      <c r="Q123" s="128" t="s">
        <v>55</v>
      </c>
      <c r="R123" s="128"/>
      <c r="S123" s="128"/>
      <c r="T123" s="128"/>
      <c r="U123" s="129"/>
      <c r="V123" s="130"/>
      <c r="W123" s="130"/>
    </row>
    <row r="124" spans="1:23" ht="37.5" x14ac:dyDescent="0.4">
      <c r="A124" s="49"/>
      <c r="B124" s="8">
        <f t="shared" si="1"/>
        <v>112</v>
      </c>
      <c r="C124" s="41" t="s">
        <v>77</v>
      </c>
      <c r="D124" s="67" t="s">
        <v>71</v>
      </c>
      <c r="E124" s="86" t="s">
        <v>78</v>
      </c>
      <c r="F124" s="70" t="s">
        <v>113</v>
      </c>
      <c r="G124" s="70">
        <v>4</v>
      </c>
      <c r="H124" s="71">
        <v>25</v>
      </c>
      <c r="I124" s="82" t="str">
        <f ca="1">IF(INDIRECT("補記シート!D"&amp;17+G124*3)="","",INDIRECT("補記シート!D"&amp;17+G124*3))</f>
        <v/>
      </c>
      <c r="J124" s="83"/>
      <c r="K124" s="74" t="s">
        <v>62</v>
      </c>
      <c r="L124" s="75" t="s">
        <v>52</v>
      </c>
      <c r="M124" s="87" t="s">
        <v>163</v>
      </c>
      <c r="N124" s="90"/>
      <c r="O124" s="78">
        <v>10</v>
      </c>
      <c r="P124" s="79" t="s">
        <v>129</v>
      </c>
      <c r="Q124" s="128" t="s">
        <v>55</v>
      </c>
      <c r="R124" s="128"/>
      <c r="S124" s="128"/>
      <c r="T124" s="128"/>
      <c r="U124" s="131"/>
      <c r="V124" s="132"/>
      <c r="W124" s="132"/>
    </row>
    <row r="125" spans="1:23" ht="112.5" x14ac:dyDescent="0.4">
      <c r="A125" s="49"/>
      <c r="B125" s="8">
        <f t="shared" si="1"/>
        <v>113</v>
      </c>
      <c r="C125" s="41" t="s">
        <v>175</v>
      </c>
      <c r="D125" s="67" t="s">
        <v>54</v>
      </c>
      <c r="E125" s="86" t="s">
        <v>59</v>
      </c>
      <c r="F125" s="70" t="s">
        <v>113</v>
      </c>
      <c r="G125" s="70">
        <v>4</v>
      </c>
      <c r="H125" s="71">
        <v>26</v>
      </c>
      <c r="I125" s="50" t="str">
        <f ca="1">IF(I114="","",LEFT(I114,4)&amp;"/"&amp;MID(I114,5,2)&amp;"/"&amp;RIGHT(I114,2))</f>
        <v/>
      </c>
      <c r="J125" s="83"/>
      <c r="K125" s="74" t="s">
        <v>79</v>
      </c>
      <c r="L125" s="75" t="s">
        <v>52</v>
      </c>
      <c r="M125" s="54" t="s">
        <v>351</v>
      </c>
      <c r="N125" s="55" t="s">
        <v>352</v>
      </c>
      <c r="O125" s="78">
        <v>10</v>
      </c>
      <c r="P125" s="79" t="s">
        <v>129</v>
      </c>
      <c r="Q125" s="128" t="s">
        <v>55</v>
      </c>
      <c r="R125" s="128"/>
      <c r="S125" s="128"/>
      <c r="T125" s="128"/>
      <c r="U125" s="133"/>
      <c r="V125" s="132"/>
      <c r="W125" s="132"/>
    </row>
    <row r="126" spans="1:23" ht="56.25" x14ac:dyDescent="0.4">
      <c r="A126" s="49"/>
      <c r="B126" s="8">
        <f t="shared" si="1"/>
        <v>114</v>
      </c>
      <c r="C126" s="41" t="s">
        <v>176</v>
      </c>
      <c r="D126" s="67" t="s">
        <v>76</v>
      </c>
      <c r="E126" s="86" t="s">
        <v>59</v>
      </c>
      <c r="F126" s="70" t="s">
        <v>113</v>
      </c>
      <c r="G126" s="70">
        <v>4</v>
      </c>
      <c r="H126" s="71">
        <v>27</v>
      </c>
      <c r="I126" s="50" t="str">
        <f ca="1">LEFT(I111,4)&amp;"/"&amp;MID(I111,5,2)&amp;"/"&amp;RIGHT(I111,2)</f>
        <v>0//0</v>
      </c>
      <c r="J126" s="83"/>
      <c r="K126" s="74" t="s">
        <v>79</v>
      </c>
      <c r="L126" s="75" t="s">
        <v>52</v>
      </c>
      <c r="M126" s="94" t="s">
        <v>169</v>
      </c>
      <c r="N126" s="95"/>
      <c r="O126" s="78">
        <v>10</v>
      </c>
      <c r="P126" s="79" t="s">
        <v>115</v>
      </c>
      <c r="Q126" s="128" t="s">
        <v>55</v>
      </c>
      <c r="R126" s="128"/>
      <c r="S126" s="128"/>
      <c r="T126" s="128"/>
      <c r="U126" s="134"/>
      <c r="V126" s="135"/>
      <c r="W126" s="136"/>
    </row>
    <row r="127" spans="1:23" ht="56.25" x14ac:dyDescent="0.4">
      <c r="A127" s="49"/>
      <c r="B127" s="8">
        <f t="shared" si="1"/>
        <v>115</v>
      </c>
      <c r="C127" s="65" t="s">
        <v>178</v>
      </c>
      <c r="D127" s="56" t="s">
        <v>63</v>
      </c>
      <c r="E127" s="69" t="s">
        <v>60</v>
      </c>
      <c r="F127" s="70" t="s">
        <v>113</v>
      </c>
      <c r="G127" s="96">
        <v>4</v>
      </c>
      <c r="H127" s="71">
        <v>28</v>
      </c>
      <c r="I127" s="158">
        <v>401768</v>
      </c>
      <c r="J127" s="98"/>
      <c r="K127" s="99" t="s">
        <v>15</v>
      </c>
      <c r="L127" s="75" t="s">
        <v>52</v>
      </c>
      <c r="M127" s="76" t="s">
        <v>164</v>
      </c>
      <c r="N127" s="90" t="s">
        <v>165</v>
      </c>
      <c r="O127" s="78">
        <v>10</v>
      </c>
      <c r="P127" s="79" t="s">
        <v>115</v>
      </c>
      <c r="Q127" s="128" t="s">
        <v>55</v>
      </c>
      <c r="R127" s="128"/>
      <c r="S127" s="128"/>
      <c r="T127" s="128"/>
      <c r="U127" s="134"/>
      <c r="V127" s="135"/>
      <c r="W127" s="137"/>
    </row>
    <row r="128" spans="1:23" ht="19.5" thickBot="1" x14ac:dyDescent="0.45">
      <c r="A128" s="49"/>
      <c r="B128" s="177">
        <f t="shared" si="1"/>
        <v>116</v>
      </c>
      <c r="C128" s="178" t="s">
        <v>179</v>
      </c>
      <c r="D128" s="183" t="s">
        <v>76</v>
      </c>
      <c r="E128" s="100" t="s">
        <v>80</v>
      </c>
      <c r="F128" s="101" t="s">
        <v>114</v>
      </c>
      <c r="G128" s="101">
        <v>4</v>
      </c>
      <c r="H128" s="184">
        <v>29</v>
      </c>
      <c r="I128" s="102">
        <v>401768</v>
      </c>
      <c r="J128" s="103"/>
      <c r="K128" s="104" t="s">
        <v>15</v>
      </c>
      <c r="L128" s="105" t="s">
        <v>52</v>
      </c>
      <c r="M128" s="106" t="s">
        <v>164</v>
      </c>
      <c r="N128" s="107"/>
      <c r="O128" s="108">
        <v>10</v>
      </c>
      <c r="P128" s="109" t="s">
        <v>115</v>
      </c>
      <c r="Q128" s="138" t="s">
        <v>55</v>
      </c>
      <c r="R128" s="138"/>
      <c r="S128" s="138"/>
      <c r="T128" s="138"/>
      <c r="U128" s="139"/>
      <c r="V128" s="140"/>
      <c r="W128" s="140"/>
    </row>
    <row r="129" spans="2:23" s="49" customFormat="1" ht="19.5" thickTop="1" x14ac:dyDescent="0.4">
      <c r="B129" s="175">
        <f t="shared" si="1"/>
        <v>117</v>
      </c>
      <c r="C129" s="176" t="s">
        <v>82</v>
      </c>
      <c r="D129" s="179" t="s">
        <v>84</v>
      </c>
      <c r="E129" s="180" t="s">
        <v>85</v>
      </c>
      <c r="F129" s="181" t="s">
        <v>113</v>
      </c>
      <c r="G129" s="181">
        <v>5</v>
      </c>
      <c r="H129" s="182">
        <v>1</v>
      </c>
      <c r="I129" s="72"/>
      <c r="J129" s="73"/>
      <c r="K129" s="74" t="s">
        <v>15</v>
      </c>
      <c r="L129" s="75" t="s">
        <v>52</v>
      </c>
      <c r="M129" s="76" t="s">
        <v>53</v>
      </c>
      <c r="N129" s="77" t="s">
        <v>125</v>
      </c>
      <c r="O129" s="78" t="s">
        <v>86</v>
      </c>
      <c r="P129" s="79" t="s">
        <v>83</v>
      </c>
      <c r="Q129" s="79" t="s">
        <v>55</v>
      </c>
      <c r="R129" s="79" t="s">
        <v>86</v>
      </c>
      <c r="S129" s="79" t="s">
        <v>83</v>
      </c>
      <c r="T129" s="79" t="s">
        <v>87</v>
      </c>
      <c r="U129" s="80"/>
      <c r="V129" s="81">
        <v>50</v>
      </c>
      <c r="W129" s="81"/>
    </row>
    <row r="130" spans="2:23" s="49" customFormat="1" x14ac:dyDescent="0.4">
      <c r="B130" s="8">
        <f t="shared" si="1"/>
        <v>118</v>
      </c>
      <c r="C130" s="41" t="s">
        <v>89</v>
      </c>
      <c r="D130" s="42" t="s">
        <v>86</v>
      </c>
      <c r="E130" s="69" t="s">
        <v>90</v>
      </c>
      <c r="F130" s="70" t="s">
        <v>113</v>
      </c>
      <c r="G130" s="70">
        <v>5</v>
      </c>
      <c r="H130" s="71">
        <v>2</v>
      </c>
      <c r="I130" s="82"/>
      <c r="J130" s="83"/>
      <c r="K130" s="74" t="s">
        <v>15</v>
      </c>
      <c r="L130" s="75" t="s">
        <v>52</v>
      </c>
      <c r="M130" s="76" t="s">
        <v>53</v>
      </c>
      <c r="N130" s="77" t="s">
        <v>126</v>
      </c>
      <c r="O130" s="78" t="s">
        <v>86</v>
      </c>
      <c r="P130" s="79" t="s">
        <v>86</v>
      </c>
      <c r="Q130" s="79" t="s">
        <v>55</v>
      </c>
      <c r="R130" s="79" t="s">
        <v>87</v>
      </c>
      <c r="S130" s="79" t="s">
        <v>88</v>
      </c>
      <c r="T130" s="79" t="s">
        <v>88</v>
      </c>
      <c r="U130" s="80"/>
      <c r="V130" s="84">
        <v>50</v>
      </c>
      <c r="W130" s="84"/>
    </row>
    <row r="131" spans="2:23" s="49" customFormat="1" x14ac:dyDescent="0.4">
      <c r="B131" s="8">
        <f t="shared" si="1"/>
        <v>119</v>
      </c>
      <c r="C131" s="41" t="s">
        <v>91</v>
      </c>
      <c r="D131" s="42" t="s">
        <v>87</v>
      </c>
      <c r="E131" s="69" t="s">
        <v>92</v>
      </c>
      <c r="F131" s="70" t="s">
        <v>113</v>
      </c>
      <c r="G131" s="70">
        <v>5</v>
      </c>
      <c r="H131" s="71">
        <v>3</v>
      </c>
      <c r="I131" s="82"/>
      <c r="J131" s="83"/>
      <c r="K131" s="74" t="s">
        <v>15</v>
      </c>
      <c r="L131" s="75" t="s">
        <v>52</v>
      </c>
      <c r="M131" s="76" t="s">
        <v>53</v>
      </c>
      <c r="N131" s="77" t="s">
        <v>126</v>
      </c>
      <c r="O131" s="78" t="s">
        <v>93</v>
      </c>
      <c r="P131" s="79" t="s">
        <v>93</v>
      </c>
      <c r="Q131" s="79" t="s">
        <v>55</v>
      </c>
      <c r="R131" s="79" t="s">
        <v>87</v>
      </c>
      <c r="S131" s="79" t="s">
        <v>87</v>
      </c>
      <c r="T131" s="79" t="s">
        <v>88</v>
      </c>
      <c r="U131" s="85"/>
      <c r="V131" s="81">
        <v>50</v>
      </c>
      <c r="W131" s="84"/>
    </row>
    <row r="132" spans="2:23" s="49" customFormat="1" x14ac:dyDescent="0.4">
      <c r="B132" s="8">
        <f t="shared" si="1"/>
        <v>120</v>
      </c>
      <c r="C132" s="41" t="s">
        <v>94</v>
      </c>
      <c r="D132" s="67" t="s">
        <v>86</v>
      </c>
      <c r="E132" s="86" t="s">
        <v>92</v>
      </c>
      <c r="F132" s="70" t="s">
        <v>113</v>
      </c>
      <c r="G132" s="70">
        <v>5</v>
      </c>
      <c r="H132" s="71">
        <v>4</v>
      </c>
      <c r="I132" s="82"/>
      <c r="J132" s="83"/>
      <c r="K132" s="74" t="s">
        <v>15</v>
      </c>
      <c r="L132" s="75" t="s">
        <v>52</v>
      </c>
      <c r="M132" s="76" t="s">
        <v>53</v>
      </c>
      <c r="N132" s="77" t="s">
        <v>127</v>
      </c>
      <c r="O132" s="78" t="s">
        <v>88</v>
      </c>
      <c r="P132" s="79" t="s">
        <v>86</v>
      </c>
      <c r="Q132" s="79" t="s">
        <v>55</v>
      </c>
      <c r="R132" s="79" t="s">
        <v>87</v>
      </c>
      <c r="S132" s="79" t="s">
        <v>86</v>
      </c>
      <c r="T132" s="79" t="s">
        <v>87</v>
      </c>
      <c r="U132" s="85"/>
      <c r="V132" s="84">
        <v>50</v>
      </c>
      <c r="W132" s="84"/>
    </row>
    <row r="133" spans="2:23" s="49" customFormat="1" x14ac:dyDescent="0.4">
      <c r="B133" s="8">
        <f t="shared" si="1"/>
        <v>121</v>
      </c>
      <c r="C133" s="41" t="s">
        <v>95</v>
      </c>
      <c r="D133" s="42" t="s">
        <v>88</v>
      </c>
      <c r="E133" s="69" t="s">
        <v>92</v>
      </c>
      <c r="F133" s="70" t="s">
        <v>113</v>
      </c>
      <c r="G133" s="70">
        <v>5</v>
      </c>
      <c r="H133" s="71">
        <v>5</v>
      </c>
      <c r="I133" s="97"/>
      <c r="J133" s="83"/>
      <c r="K133" s="74" t="s">
        <v>15</v>
      </c>
      <c r="L133" s="75" t="s">
        <v>52</v>
      </c>
      <c r="M133" s="76" t="s">
        <v>53</v>
      </c>
      <c r="N133" s="77" t="s">
        <v>128</v>
      </c>
      <c r="O133" s="78" t="s">
        <v>88</v>
      </c>
      <c r="P133" s="79" t="s">
        <v>93</v>
      </c>
      <c r="Q133" s="79" t="s">
        <v>55</v>
      </c>
      <c r="R133" s="79" t="s">
        <v>88</v>
      </c>
      <c r="S133" s="79" t="s">
        <v>87</v>
      </c>
      <c r="T133" s="79" t="s">
        <v>88</v>
      </c>
      <c r="U133" s="85"/>
      <c r="V133" s="81">
        <v>50</v>
      </c>
      <c r="W133" s="84"/>
    </row>
    <row r="134" spans="2:23" s="49" customFormat="1" x14ac:dyDescent="0.4">
      <c r="B134" s="8">
        <f t="shared" si="1"/>
        <v>122</v>
      </c>
      <c r="C134" s="64" t="s">
        <v>17</v>
      </c>
      <c r="D134" s="42" t="s">
        <v>50</v>
      </c>
      <c r="E134" s="69" t="s">
        <v>51</v>
      </c>
      <c r="F134" s="70" t="s">
        <v>113</v>
      </c>
      <c r="G134" s="70">
        <v>5</v>
      </c>
      <c r="H134" s="71">
        <v>6</v>
      </c>
      <c r="I134" s="82">
        <v>711000</v>
      </c>
      <c r="J134" s="73"/>
      <c r="K134" s="74" t="s">
        <v>15</v>
      </c>
      <c r="L134" s="75" t="s">
        <v>52</v>
      </c>
      <c r="M134" s="76" t="s">
        <v>162</v>
      </c>
      <c r="N134" s="77"/>
      <c r="O134" s="78">
        <v>6</v>
      </c>
      <c r="P134" s="79" t="s">
        <v>129</v>
      </c>
      <c r="Q134" s="79" t="s">
        <v>121</v>
      </c>
      <c r="R134" s="79" t="s">
        <v>129</v>
      </c>
      <c r="S134" s="79">
        <v>6</v>
      </c>
      <c r="T134" s="79">
        <v>9</v>
      </c>
      <c r="U134" s="80"/>
      <c r="V134" s="84">
        <v>50</v>
      </c>
      <c r="W134" s="81"/>
    </row>
    <row r="135" spans="2:23" s="49" customFormat="1" x14ac:dyDescent="0.4">
      <c r="B135" s="8">
        <f t="shared" si="1"/>
        <v>123</v>
      </c>
      <c r="C135" s="54" t="s">
        <v>18</v>
      </c>
      <c r="D135" s="42" t="s">
        <v>56</v>
      </c>
      <c r="E135" s="69" t="s">
        <v>51</v>
      </c>
      <c r="F135" s="70" t="s">
        <v>113</v>
      </c>
      <c r="G135" s="70">
        <v>5</v>
      </c>
      <c r="H135" s="71">
        <v>7</v>
      </c>
      <c r="I135" s="82" t="s">
        <v>61</v>
      </c>
      <c r="J135" s="83"/>
      <c r="K135" s="74" t="s">
        <v>15</v>
      </c>
      <c r="L135" s="75" t="s">
        <v>52</v>
      </c>
      <c r="M135" s="76" t="s">
        <v>14</v>
      </c>
      <c r="N135" s="77"/>
      <c r="O135" s="78">
        <v>3</v>
      </c>
      <c r="P135" s="79" t="s">
        <v>129</v>
      </c>
      <c r="Q135" s="79" t="s">
        <v>122</v>
      </c>
      <c r="R135" s="79" t="s">
        <v>129</v>
      </c>
      <c r="S135" s="79">
        <v>3</v>
      </c>
      <c r="T135" s="79" t="s">
        <v>133</v>
      </c>
      <c r="U135" s="80"/>
      <c r="V135" s="81">
        <v>50</v>
      </c>
      <c r="W135" s="84"/>
    </row>
    <row r="136" spans="2:23" s="49" customFormat="1" ht="56.25" x14ac:dyDescent="0.4">
      <c r="B136" s="8">
        <f t="shared" si="1"/>
        <v>124</v>
      </c>
      <c r="C136" s="64" t="s">
        <v>19</v>
      </c>
      <c r="D136" s="52" t="s">
        <v>98</v>
      </c>
      <c r="E136" s="69" t="s">
        <v>57</v>
      </c>
      <c r="F136" s="70" t="s">
        <v>113</v>
      </c>
      <c r="G136" s="70">
        <v>5</v>
      </c>
      <c r="H136" s="71">
        <v>8</v>
      </c>
      <c r="I136" s="82">
        <f ca="1">INDIRECT("補記シート!D"&amp;18+3*(G136-1))</f>
        <v>0</v>
      </c>
      <c r="J136" s="83"/>
      <c r="K136" s="74" t="s">
        <v>62</v>
      </c>
      <c r="L136" s="75" t="s">
        <v>52</v>
      </c>
      <c r="M136" s="87" t="s">
        <v>106</v>
      </c>
      <c r="N136" s="77"/>
      <c r="O136" s="78">
        <v>7</v>
      </c>
      <c r="P136" s="79" t="s">
        <v>129</v>
      </c>
      <c r="Q136" s="79" t="s">
        <v>122</v>
      </c>
      <c r="R136" s="79" t="s">
        <v>129</v>
      </c>
      <c r="S136" s="79">
        <v>7</v>
      </c>
      <c r="T136" s="79" t="s">
        <v>134</v>
      </c>
      <c r="U136" s="85"/>
      <c r="V136" s="84">
        <v>50</v>
      </c>
      <c r="W136" s="84"/>
    </row>
    <row r="137" spans="2:23" s="49" customFormat="1" ht="131.25" x14ac:dyDescent="0.4">
      <c r="B137" s="8">
        <f t="shared" si="1"/>
        <v>125</v>
      </c>
      <c r="C137" s="54" t="s">
        <v>23</v>
      </c>
      <c r="D137" s="67" t="s">
        <v>96</v>
      </c>
      <c r="E137" s="86" t="s">
        <v>58</v>
      </c>
      <c r="F137" s="70" t="s">
        <v>113</v>
      </c>
      <c r="G137" s="70">
        <v>5</v>
      </c>
      <c r="H137" s="71">
        <v>9</v>
      </c>
      <c r="I137" s="82" t="e">
        <f ca="1">VLOOKUP(INDIRECT("'リリース・フラグ及び一時停止 解除に関する届出書'!E"&amp;31+G137),ツール処理シート!$I$3:$J$7,2,0)</f>
        <v>#N/A</v>
      </c>
      <c r="J137" s="83"/>
      <c r="K137" s="74" t="s">
        <v>64</v>
      </c>
      <c r="L137" s="88" t="s">
        <v>116</v>
      </c>
      <c r="M137" s="87" t="s">
        <v>110</v>
      </c>
      <c r="N137" s="77"/>
      <c r="O137" s="78">
        <v>1</v>
      </c>
      <c r="P137" s="79" t="s">
        <v>129</v>
      </c>
      <c r="Q137" s="79" t="s">
        <v>122</v>
      </c>
      <c r="R137" s="79" t="s">
        <v>129</v>
      </c>
      <c r="S137" s="79">
        <v>1</v>
      </c>
      <c r="T137" s="79" t="s">
        <v>133</v>
      </c>
      <c r="U137" s="85"/>
      <c r="V137" s="81">
        <v>50</v>
      </c>
      <c r="W137" s="84"/>
    </row>
    <row r="138" spans="2:23" s="49" customFormat="1" ht="37.5" x14ac:dyDescent="0.4">
      <c r="B138" s="8">
        <f t="shared" si="1"/>
        <v>126</v>
      </c>
      <c r="C138" s="64" t="s">
        <v>191</v>
      </c>
      <c r="D138" s="67" t="s">
        <v>96</v>
      </c>
      <c r="E138" s="86" t="s">
        <v>59</v>
      </c>
      <c r="F138" s="70" t="s">
        <v>113</v>
      </c>
      <c r="G138" s="70">
        <v>5</v>
      </c>
      <c r="H138" s="71">
        <v>10</v>
      </c>
      <c r="I138" s="82" t="str">
        <f ca="1">IF(INDIRECT("'リリース・フラグ及び一時停止 解除に関する届出書'!I"&amp;31+G138)="","",INDIRECT("'リリース・フラグ及び一時停止 解除に関する届出書'!I"&amp;31+G138))</f>
        <v/>
      </c>
      <c r="J138" s="83"/>
      <c r="K138" s="74" t="s">
        <v>64</v>
      </c>
      <c r="L138" s="88" t="s">
        <v>111</v>
      </c>
      <c r="M138" s="87" t="s">
        <v>75</v>
      </c>
      <c r="N138" s="77"/>
      <c r="O138" s="78">
        <v>11</v>
      </c>
      <c r="P138" s="79" t="s">
        <v>129</v>
      </c>
      <c r="Q138" s="79" t="s">
        <v>122</v>
      </c>
      <c r="R138" s="79" t="s">
        <v>129</v>
      </c>
      <c r="S138" s="79">
        <v>11</v>
      </c>
      <c r="T138" s="79" t="s">
        <v>133</v>
      </c>
      <c r="U138" s="85"/>
      <c r="V138" s="84">
        <v>50</v>
      </c>
      <c r="W138" s="84"/>
    </row>
    <row r="139" spans="2:23" s="49" customFormat="1" ht="75" x14ac:dyDescent="0.4">
      <c r="B139" s="8">
        <f t="shared" si="1"/>
        <v>127</v>
      </c>
      <c r="C139" s="54" t="s">
        <v>24</v>
      </c>
      <c r="D139" s="67" t="s">
        <v>99</v>
      </c>
      <c r="E139" s="86" t="s">
        <v>60</v>
      </c>
      <c r="F139" s="70" t="s">
        <v>113</v>
      </c>
      <c r="G139" s="70">
        <v>5</v>
      </c>
      <c r="H139" s="71">
        <v>11</v>
      </c>
      <c r="I139" s="50">
        <f ca="1">IF(INDIRECT("'リリース・フラグ及び一時停止 解除に関する届出書'!N"&amp;31+G139)&lt;&gt;"",INDIRECT("'リリース・フラグ及び一時停止 解除に関する届出書'!N"&amp;31+G139),ツール処理シート!I140)</f>
        <v>0</v>
      </c>
      <c r="J139" s="83"/>
      <c r="K139" s="74" t="s">
        <v>64</v>
      </c>
      <c r="L139" s="88" t="s">
        <v>112</v>
      </c>
      <c r="M139" s="87" t="s">
        <v>286</v>
      </c>
      <c r="N139" s="77"/>
      <c r="O139" s="78">
        <v>8</v>
      </c>
      <c r="P139" s="79" t="s">
        <v>129</v>
      </c>
      <c r="Q139" s="79" t="s">
        <v>122</v>
      </c>
      <c r="R139" s="79" t="s">
        <v>117</v>
      </c>
      <c r="S139" s="79">
        <v>8</v>
      </c>
      <c r="T139" s="79">
        <v>9</v>
      </c>
      <c r="U139" s="89"/>
      <c r="V139" s="81">
        <v>50</v>
      </c>
      <c r="W139" s="84"/>
    </row>
    <row r="140" spans="2:23" s="49" customFormat="1" ht="56.25" x14ac:dyDescent="0.4">
      <c r="B140" s="8">
        <f t="shared" si="1"/>
        <v>128</v>
      </c>
      <c r="C140" s="64" t="s">
        <v>170</v>
      </c>
      <c r="D140" s="67" t="s">
        <v>100</v>
      </c>
      <c r="E140" s="86" t="s">
        <v>59</v>
      </c>
      <c r="F140" s="70" t="s">
        <v>113</v>
      </c>
      <c r="G140" s="70">
        <v>5</v>
      </c>
      <c r="H140" s="71">
        <v>12</v>
      </c>
      <c r="I140" s="82">
        <f ca="1">INDIRECT("補記シート!D"&amp;16+G140*3)</f>
        <v>0</v>
      </c>
      <c r="J140" s="83"/>
      <c r="K140" s="74" t="s">
        <v>62</v>
      </c>
      <c r="L140" s="88" t="s">
        <v>52</v>
      </c>
      <c r="M140" s="87" t="s">
        <v>166</v>
      </c>
      <c r="N140" s="77"/>
      <c r="O140" s="78">
        <v>8</v>
      </c>
      <c r="P140" s="79" t="s">
        <v>129</v>
      </c>
      <c r="Q140" s="79" t="s">
        <v>122</v>
      </c>
      <c r="R140" s="79" t="s">
        <v>117</v>
      </c>
      <c r="S140" s="79">
        <v>8</v>
      </c>
      <c r="T140" s="79">
        <v>9</v>
      </c>
      <c r="U140" s="89"/>
      <c r="V140" s="84">
        <v>50</v>
      </c>
      <c r="W140" s="84"/>
    </row>
    <row r="141" spans="2:23" s="49" customFormat="1" ht="75" x14ac:dyDescent="0.4">
      <c r="B141" s="8">
        <f t="shared" si="1"/>
        <v>129</v>
      </c>
      <c r="C141" s="54" t="s">
        <v>20</v>
      </c>
      <c r="D141" s="67" t="s">
        <v>102</v>
      </c>
      <c r="E141" s="43" t="s">
        <v>59</v>
      </c>
      <c r="F141" s="8" t="s">
        <v>113</v>
      </c>
      <c r="G141" s="10">
        <v>5</v>
      </c>
      <c r="H141" s="41">
        <v>13</v>
      </c>
      <c r="I141" s="50" t="str">
        <f ca="1">IF(OR(INDIRECT("'リリース・フラグ及び一時停止 解除に関する届出書'!C"&amp;31+G141)="追加",INDIRECT("'リリース・フラグ及び一時停止 解除に関する届出書'!C"&amp;31+G141)="変更"),1,"")</f>
        <v/>
      </c>
      <c r="J141" s="51"/>
      <c r="K141" s="44" t="s">
        <v>64</v>
      </c>
      <c r="L141" s="11" t="s">
        <v>168</v>
      </c>
      <c r="M141" s="54" t="s">
        <v>189</v>
      </c>
      <c r="N141" s="55" t="s">
        <v>353</v>
      </c>
      <c r="O141" s="47">
        <v>1</v>
      </c>
      <c r="P141" s="9" t="s">
        <v>129</v>
      </c>
      <c r="Q141" s="9" t="s">
        <v>130</v>
      </c>
      <c r="R141" s="9" t="s">
        <v>117</v>
      </c>
      <c r="S141" s="9">
        <v>1</v>
      </c>
      <c r="T141" s="9">
        <v>9</v>
      </c>
      <c r="U141" s="11"/>
      <c r="V141" s="48">
        <v>50</v>
      </c>
      <c r="W141" s="48"/>
    </row>
    <row r="142" spans="2:23" s="49" customFormat="1" ht="37.5" x14ac:dyDescent="0.4">
      <c r="B142" s="8">
        <f t="shared" ref="B142:B205" si="2">ROW()-12</f>
        <v>130</v>
      </c>
      <c r="C142" s="54" t="s">
        <v>171</v>
      </c>
      <c r="D142" s="68" t="s">
        <v>101</v>
      </c>
      <c r="E142" s="86" t="s">
        <v>97</v>
      </c>
      <c r="F142" s="70" t="s">
        <v>113</v>
      </c>
      <c r="G142" s="75">
        <v>5</v>
      </c>
      <c r="H142" s="71">
        <v>14</v>
      </c>
      <c r="I142" s="82"/>
      <c r="J142" s="83"/>
      <c r="K142" s="74" t="s">
        <v>15</v>
      </c>
      <c r="L142" s="75" t="s">
        <v>52</v>
      </c>
      <c r="M142" s="87" t="s">
        <v>107</v>
      </c>
      <c r="N142" s="90"/>
      <c r="O142" s="78">
        <v>1</v>
      </c>
      <c r="P142" s="79" t="s">
        <v>129</v>
      </c>
      <c r="Q142" s="79" t="s">
        <v>131</v>
      </c>
      <c r="R142" s="79" t="s">
        <v>117</v>
      </c>
      <c r="S142" s="79">
        <v>1</v>
      </c>
      <c r="T142" s="79" t="s">
        <v>135</v>
      </c>
      <c r="U142" s="88"/>
      <c r="V142" s="84">
        <v>50</v>
      </c>
      <c r="W142" s="81"/>
    </row>
    <row r="143" spans="2:23" s="49" customFormat="1" ht="75" x14ac:dyDescent="0.4">
      <c r="B143" s="8">
        <f t="shared" si="2"/>
        <v>131</v>
      </c>
      <c r="C143" s="64" t="s">
        <v>172</v>
      </c>
      <c r="D143" s="67" t="s">
        <v>103</v>
      </c>
      <c r="E143" s="86" t="s">
        <v>67</v>
      </c>
      <c r="F143" s="70" t="s">
        <v>113</v>
      </c>
      <c r="G143" s="70">
        <v>5</v>
      </c>
      <c r="H143" s="71">
        <v>15</v>
      </c>
      <c r="I143" s="50" t="str">
        <f ca="1">IF(I141=1,TEXT(DATE(INDIRECT("'リリース・フラグ及び一時停止 解除に関する届出書'!I26"),INDIRECT("'リリース・フラグ及び一時停止 解除に関する届出書'!O26"),INDIRECT("'リリース・フラグ及び一時停止 解除に関する届出書'!U26")),"YYYYMMDD"),"")</f>
        <v/>
      </c>
      <c r="J143" s="83"/>
      <c r="K143" s="74" t="s">
        <v>64</v>
      </c>
      <c r="L143" s="88" t="s">
        <v>167</v>
      </c>
      <c r="M143" s="87" t="s">
        <v>190</v>
      </c>
      <c r="N143" s="90"/>
      <c r="O143" s="78">
        <v>8</v>
      </c>
      <c r="P143" s="79" t="s">
        <v>129</v>
      </c>
      <c r="Q143" s="79" t="s">
        <v>124</v>
      </c>
      <c r="R143" s="79" t="s">
        <v>117</v>
      </c>
      <c r="S143" s="79">
        <v>8</v>
      </c>
      <c r="T143" s="79">
        <v>9</v>
      </c>
      <c r="U143" s="80" t="s">
        <v>138</v>
      </c>
      <c r="V143" s="81">
        <v>50</v>
      </c>
      <c r="W143" s="84"/>
    </row>
    <row r="144" spans="2:23" s="49" customFormat="1" ht="37.5" x14ac:dyDescent="0.4">
      <c r="B144" s="8">
        <f t="shared" si="2"/>
        <v>132</v>
      </c>
      <c r="C144" s="54" t="s">
        <v>173</v>
      </c>
      <c r="D144" s="67" t="s">
        <v>54</v>
      </c>
      <c r="E144" s="86" t="s">
        <v>65</v>
      </c>
      <c r="F144" s="70" t="s">
        <v>113</v>
      </c>
      <c r="G144" s="70">
        <v>5</v>
      </c>
      <c r="H144" s="71">
        <v>16</v>
      </c>
      <c r="I144" s="82"/>
      <c r="J144" s="83"/>
      <c r="K144" s="74" t="s">
        <v>15</v>
      </c>
      <c r="L144" s="75" t="s">
        <v>52</v>
      </c>
      <c r="M144" s="76" t="s">
        <v>53</v>
      </c>
      <c r="N144" s="77"/>
      <c r="O144" s="78">
        <v>1</v>
      </c>
      <c r="P144" s="79" t="s">
        <v>129</v>
      </c>
      <c r="Q144" s="79" t="s">
        <v>131</v>
      </c>
      <c r="R144" s="79" t="s">
        <v>117</v>
      </c>
      <c r="S144" s="79">
        <v>1</v>
      </c>
      <c r="T144" s="79" t="s">
        <v>66</v>
      </c>
      <c r="U144" s="89"/>
      <c r="V144" s="84">
        <v>50</v>
      </c>
      <c r="W144" s="84"/>
    </row>
    <row r="145" spans="1:23" s="49" customFormat="1" x14ac:dyDescent="0.4">
      <c r="B145" s="8">
        <f t="shared" si="2"/>
        <v>133</v>
      </c>
      <c r="C145" s="54" t="s">
        <v>174</v>
      </c>
      <c r="D145" s="67" t="s">
        <v>96</v>
      </c>
      <c r="E145" s="91" t="s">
        <v>67</v>
      </c>
      <c r="F145" s="70" t="s">
        <v>113</v>
      </c>
      <c r="G145" s="75">
        <v>5</v>
      </c>
      <c r="H145" s="71">
        <v>17</v>
      </c>
      <c r="I145" s="82">
        <v>29991231</v>
      </c>
      <c r="J145" s="83"/>
      <c r="K145" s="74" t="s">
        <v>109</v>
      </c>
      <c r="L145" s="88" t="s">
        <v>52</v>
      </c>
      <c r="M145" s="87" t="s">
        <v>108</v>
      </c>
      <c r="N145" s="90"/>
      <c r="O145" s="78">
        <v>8</v>
      </c>
      <c r="P145" s="79" t="s">
        <v>129</v>
      </c>
      <c r="Q145" s="79" t="s">
        <v>131</v>
      </c>
      <c r="R145" s="79" t="s">
        <v>117</v>
      </c>
      <c r="S145" s="79">
        <v>8</v>
      </c>
      <c r="T145" s="79">
        <v>9</v>
      </c>
      <c r="U145" s="88"/>
      <c r="V145" s="81">
        <v>50</v>
      </c>
      <c r="W145" s="84"/>
    </row>
    <row r="146" spans="1:23" s="49" customFormat="1" ht="37.5" x14ac:dyDescent="0.4">
      <c r="B146" s="8">
        <f t="shared" si="2"/>
        <v>134</v>
      </c>
      <c r="C146" s="54" t="s">
        <v>204</v>
      </c>
      <c r="D146" s="67" t="s">
        <v>54</v>
      </c>
      <c r="E146" s="86" t="s">
        <v>69</v>
      </c>
      <c r="F146" s="70" t="s">
        <v>113</v>
      </c>
      <c r="G146" s="70">
        <v>5</v>
      </c>
      <c r="H146" s="71">
        <v>18</v>
      </c>
      <c r="I146" s="82"/>
      <c r="J146" s="83"/>
      <c r="K146" s="74" t="s">
        <v>15</v>
      </c>
      <c r="L146" s="75" t="s">
        <v>52</v>
      </c>
      <c r="M146" s="76" t="s">
        <v>53</v>
      </c>
      <c r="N146" s="77"/>
      <c r="O146" s="78">
        <v>1</v>
      </c>
      <c r="P146" s="79" t="s">
        <v>129</v>
      </c>
      <c r="Q146" s="79" t="s">
        <v>131</v>
      </c>
      <c r="R146" s="79" t="s">
        <v>117</v>
      </c>
      <c r="S146" s="79">
        <v>1</v>
      </c>
      <c r="T146" s="79" t="s">
        <v>66</v>
      </c>
      <c r="U146" s="89"/>
      <c r="V146" s="84">
        <v>50</v>
      </c>
      <c r="W146" s="84"/>
    </row>
    <row r="147" spans="1:23" s="49" customFormat="1" ht="75" x14ac:dyDescent="0.4">
      <c r="B147" s="8">
        <f t="shared" si="2"/>
        <v>135</v>
      </c>
      <c r="C147" s="54" t="s">
        <v>205</v>
      </c>
      <c r="D147" s="67" t="s">
        <v>104</v>
      </c>
      <c r="E147" s="91" t="s">
        <v>70</v>
      </c>
      <c r="F147" s="70" t="s">
        <v>113</v>
      </c>
      <c r="G147" s="70">
        <v>5</v>
      </c>
      <c r="H147" s="71">
        <v>19</v>
      </c>
      <c r="I147" s="82" t="str">
        <f ca="1">IF(INDIRECT("'リリース・フラグ及び一時停止 解除に関する届出書'!W"&amp;31+G147)="リリース実行可","RELE",IF(INDIRECT("'リリース・フラグ及び一時停止 解除に関する届出書'!W"&amp;31+G147)="リリース実行不可","NREL",""))</f>
        <v>RELE</v>
      </c>
      <c r="J147" s="83"/>
      <c r="K147" s="74" t="s">
        <v>64</v>
      </c>
      <c r="L147" s="88" t="s">
        <v>118</v>
      </c>
      <c r="M147" s="87" t="s">
        <v>119</v>
      </c>
      <c r="N147" s="77"/>
      <c r="O147" s="78">
        <v>4</v>
      </c>
      <c r="P147" s="79" t="s">
        <v>129</v>
      </c>
      <c r="Q147" s="79" t="s">
        <v>123</v>
      </c>
      <c r="R147" s="79" t="s">
        <v>117</v>
      </c>
      <c r="S147" s="79">
        <v>4</v>
      </c>
      <c r="T147" s="79" t="s">
        <v>136</v>
      </c>
      <c r="U147" s="80" t="s">
        <v>138</v>
      </c>
      <c r="V147" s="81">
        <v>50</v>
      </c>
      <c r="W147" s="84"/>
    </row>
    <row r="148" spans="1:23" s="49" customFormat="1" ht="37.5" x14ac:dyDescent="0.4">
      <c r="B148" s="8">
        <f t="shared" si="2"/>
        <v>136</v>
      </c>
      <c r="C148" s="54" t="s">
        <v>206</v>
      </c>
      <c r="D148" s="67" t="s">
        <v>63</v>
      </c>
      <c r="E148" s="86" t="s">
        <v>69</v>
      </c>
      <c r="F148" s="70" t="s">
        <v>113</v>
      </c>
      <c r="G148" s="70">
        <v>5</v>
      </c>
      <c r="H148" s="71">
        <v>20</v>
      </c>
      <c r="I148" s="82"/>
      <c r="J148" s="83"/>
      <c r="K148" s="74" t="s">
        <v>15</v>
      </c>
      <c r="L148" s="75" t="s">
        <v>52</v>
      </c>
      <c r="M148" s="76" t="s">
        <v>53</v>
      </c>
      <c r="N148" s="77"/>
      <c r="O148" s="78">
        <v>1</v>
      </c>
      <c r="P148" s="79" t="s">
        <v>129</v>
      </c>
      <c r="Q148" s="79" t="s">
        <v>131</v>
      </c>
      <c r="R148" s="79" t="s">
        <v>117</v>
      </c>
      <c r="S148" s="79">
        <v>1</v>
      </c>
      <c r="T148" s="79" t="s">
        <v>66</v>
      </c>
      <c r="U148" s="89"/>
      <c r="V148" s="84">
        <v>50</v>
      </c>
      <c r="W148" s="84"/>
    </row>
    <row r="149" spans="1:23" s="49" customFormat="1" ht="75" x14ac:dyDescent="0.4">
      <c r="B149" s="8">
        <f t="shared" si="2"/>
        <v>137</v>
      </c>
      <c r="C149" s="54" t="s">
        <v>207</v>
      </c>
      <c r="D149" s="67" t="s">
        <v>105</v>
      </c>
      <c r="E149" s="91" t="s">
        <v>70</v>
      </c>
      <c r="F149" s="70" t="s">
        <v>113</v>
      </c>
      <c r="G149" s="70">
        <v>5</v>
      </c>
      <c r="H149" s="71">
        <v>21</v>
      </c>
      <c r="I149" s="50" t="str">
        <f ca="1">IF(INDIRECT("'リリース・フラグ及び一時停止 解除に関する届出書'!R"&amp;31+G149)="リリース実行可","RELE",IF(INDIRECT("'リリース・フラグ及び一時停止 解除に関する届出書'!R"&amp;31+G149)="リリース実行不可","NREL",""))</f>
        <v>RELE</v>
      </c>
      <c r="J149" s="83"/>
      <c r="K149" s="74" t="s">
        <v>64</v>
      </c>
      <c r="L149" s="88" t="s">
        <v>118</v>
      </c>
      <c r="M149" s="87" t="s">
        <v>119</v>
      </c>
      <c r="N149" s="77"/>
      <c r="O149" s="78">
        <v>4</v>
      </c>
      <c r="P149" s="79" t="s">
        <v>129</v>
      </c>
      <c r="Q149" s="79" t="s">
        <v>124</v>
      </c>
      <c r="R149" s="79" t="s">
        <v>117</v>
      </c>
      <c r="S149" s="79">
        <v>4</v>
      </c>
      <c r="T149" s="79" t="s">
        <v>137</v>
      </c>
      <c r="U149" s="80" t="s">
        <v>138</v>
      </c>
      <c r="V149" s="81">
        <v>50</v>
      </c>
      <c r="W149" s="84"/>
    </row>
    <row r="150" spans="1:23" s="49" customFormat="1" x14ac:dyDescent="0.4">
      <c r="B150" s="8">
        <f t="shared" si="2"/>
        <v>138</v>
      </c>
      <c r="C150" s="54" t="s">
        <v>21</v>
      </c>
      <c r="D150" s="67" t="s">
        <v>63</v>
      </c>
      <c r="E150" s="86" t="s">
        <v>72</v>
      </c>
      <c r="F150" s="70" t="s">
        <v>113</v>
      </c>
      <c r="G150" s="70">
        <v>5</v>
      </c>
      <c r="H150" s="71">
        <v>22</v>
      </c>
      <c r="I150" s="82"/>
      <c r="J150" s="83"/>
      <c r="K150" s="74" t="s">
        <v>15</v>
      </c>
      <c r="L150" s="75" t="s">
        <v>52</v>
      </c>
      <c r="M150" s="76" t="s">
        <v>53</v>
      </c>
      <c r="N150" s="77"/>
      <c r="O150" s="78">
        <v>1</v>
      </c>
      <c r="P150" s="79" t="s">
        <v>129</v>
      </c>
      <c r="Q150" s="79" t="s">
        <v>131</v>
      </c>
      <c r="R150" s="79" t="s">
        <v>117</v>
      </c>
      <c r="S150" s="79">
        <v>1</v>
      </c>
      <c r="T150" s="79" t="s">
        <v>73</v>
      </c>
      <c r="U150" s="89"/>
      <c r="V150" s="84">
        <v>50</v>
      </c>
      <c r="W150" s="84"/>
    </row>
    <row r="151" spans="1:23" s="49" customFormat="1" ht="75" x14ac:dyDescent="0.4">
      <c r="B151" s="8">
        <f t="shared" si="2"/>
        <v>139</v>
      </c>
      <c r="C151" s="54" t="s">
        <v>25</v>
      </c>
      <c r="D151" s="67" t="s">
        <v>105</v>
      </c>
      <c r="E151" s="91" t="s">
        <v>74</v>
      </c>
      <c r="F151" s="70" t="s">
        <v>113</v>
      </c>
      <c r="G151" s="70">
        <v>5</v>
      </c>
      <c r="H151" s="71">
        <v>23</v>
      </c>
      <c r="I151" s="157" t="str">
        <f ca="1">IF(INDIRECT("'リリース・フラグ及び一時停止 解除に関する届出書'!AB"&amp;31+G151)="解除","0000",IF(INDIRECT("'リリース・フラグ及び一時停止 解除に関する届出書'!AB"&amp;31+G151)="一時停止","9999",""))</f>
        <v/>
      </c>
      <c r="J151" s="83"/>
      <c r="K151" s="74" t="s">
        <v>64</v>
      </c>
      <c r="L151" s="92" t="s">
        <v>120</v>
      </c>
      <c r="M151" s="87" t="s">
        <v>139</v>
      </c>
      <c r="N151" s="90"/>
      <c r="O151" s="78">
        <v>4</v>
      </c>
      <c r="P151" s="79" t="s">
        <v>129</v>
      </c>
      <c r="Q151" s="79" t="s">
        <v>68</v>
      </c>
      <c r="R151" s="79" t="s">
        <v>117</v>
      </c>
      <c r="S151" s="79">
        <v>4</v>
      </c>
      <c r="T151" s="79">
        <v>9</v>
      </c>
      <c r="U151" s="80" t="s">
        <v>138</v>
      </c>
      <c r="V151" s="81">
        <v>50</v>
      </c>
      <c r="W151" s="93"/>
    </row>
    <row r="152" spans="1:23" x14ac:dyDescent="0.4">
      <c r="A152" s="49"/>
      <c r="B152" s="8">
        <f t="shared" si="2"/>
        <v>140</v>
      </c>
      <c r="C152" s="63" t="s">
        <v>177</v>
      </c>
      <c r="D152" s="45" t="s">
        <v>140</v>
      </c>
      <c r="E152" s="53" t="s">
        <v>141</v>
      </c>
      <c r="F152" s="70" t="s">
        <v>113</v>
      </c>
      <c r="G152" s="63">
        <v>5</v>
      </c>
      <c r="H152" s="71">
        <v>24</v>
      </c>
      <c r="I152" s="50"/>
      <c r="J152" s="51"/>
      <c r="K152" s="44" t="s">
        <v>62</v>
      </c>
      <c r="L152" s="10" t="s">
        <v>52</v>
      </c>
      <c r="M152" s="45"/>
      <c r="N152" s="46"/>
      <c r="O152" s="47" t="s">
        <v>142</v>
      </c>
      <c r="P152" s="79" t="s">
        <v>129</v>
      </c>
      <c r="Q152" s="128" t="s">
        <v>55</v>
      </c>
      <c r="R152" s="128"/>
      <c r="S152" s="128"/>
      <c r="T152" s="128"/>
      <c r="U152" s="129"/>
      <c r="V152" s="130"/>
      <c r="W152" s="130"/>
    </row>
    <row r="153" spans="1:23" ht="37.5" x14ac:dyDescent="0.4">
      <c r="A153" s="49"/>
      <c r="B153" s="8">
        <f t="shared" si="2"/>
        <v>141</v>
      </c>
      <c r="C153" s="41" t="s">
        <v>77</v>
      </c>
      <c r="D153" s="67" t="s">
        <v>71</v>
      </c>
      <c r="E153" s="86" t="s">
        <v>78</v>
      </c>
      <c r="F153" s="70" t="s">
        <v>113</v>
      </c>
      <c r="G153" s="70">
        <v>5</v>
      </c>
      <c r="H153" s="71">
        <v>25</v>
      </c>
      <c r="I153" s="82" t="str">
        <f ca="1">IF(INDIRECT("補記シート!D"&amp;17+G153*3)="","",INDIRECT("補記シート!D"&amp;17+G153*3))</f>
        <v/>
      </c>
      <c r="J153" s="83"/>
      <c r="K153" s="74" t="s">
        <v>62</v>
      </c>
      <c r="L153" s="75" t="s">
        <v>52</v>
      </c>
      <c r="M153" s="87" t="s">
        <v>163</v>
      </c>
      <c r="N153" s="90"/>
      <c r="O153" s="78">
        <v>10</v>
      </c>
      <c r="P153" s="79" t="s">
        <v>129</v>
      </c>
      <c r="Q153" s="128" t="s">
        <v>55</v>
      </c>
      <c r="R153" s="128"/>
      <c r="S153" s="128"/>
      <c r="T153" s="128"/>
      <c r="U153" s="131"/>
      <c r="V153" s="132"/>
      <c r="W153" s="132"/>
    </row>
    <row r="154" spans="1:23" ht="112.5" x14ac:dyDescent="0.4">
      <c r="A154" s="49"/>
      <c r="B154" s="8">
        <f t="shared" si="2"/>
        <v>142</v>
      </c>
      <c r="C154" s="41" t="s">
        <v>175</v>
      </c>
      <c r="D154" s="67" t="s">
        <v>54</v>
      </c>
      <c r="E154" s="86" t="s">
        <v>59</v>
      </c>
      <c r="F154" s="70" t="s">
        <v>113</v>
      </c>
      <c r="G154" s="70">
        <v>5</v>
      </c>
      <c r="H154" s="71">
        <v>26</v>
      </c>
      <c r="I154" s="50" t="str">
        <f ca="1">IF(I143="","",LEFT(I143,4)&amp;"/"&amp;MID(I143,5,2)&amp;"/"&amp;RIGHT(I143,2))</f>
        <v/>
      </c>
      <c r="J154" s="83"/>
      <c r="K154" s="74" t="s">
        <v>79</v>
      </c>
      <c r="L154" s="75" t="s">
        <v>52</v>
      </c>
      <c r="M154" s="54" t="s">
        <v>351</v>
      </c>
      <c r="N154" s="55" t="s">
        <v>352</v>
      </c>
      <c r="O154" s="78">
        <v>10</v>
      </c>
      <c r="P154" s="79" t="s">
        <v>129</v>
      </c>
      <c r="Q154" s="128" t="s">
        <v>55</v>
      </c>
      <c r="R154" s="128"/>
      <c r="S154" s="128"/>
      <c r="T154" s="128"/>
      <c r="U154" s="133"/>
      <c r="V154" s="132"/>
      <c r="W154" s="132"/>
    </row>
    <row r="155" spans="1:23" ht="56.25" x14ac:dyDescent="0.4">
      <c r="A155" s="49"/>
      <c r="B155" s="8">
        <f t="shared" si="2"/>
        <v>143</v>
      </c>
      <c r="C155" s="41" t="s">
        <v>176</v>
      </c>
      <c r="D155" s="67" t="s">
        <v>76</v>
      </c>
      <c r="E155" s="86" t="s">
        <v>59</v>
      </c>
      <c r="F155" s="70" t="s">
        <v>113</v>
      </c>
      <c r="G155" s="70">
        <v>5</v>
      </c>
      <c r="H155" s="71">
        <v>27</v>
      </c>
      <c r="I155" s="50" t="str">
        <f ca="1">LEFT(I140,4)&amp;"/"&amp;MID(I140,5,2)&amp;"/"&amp;RIGHT(I140,2)</f>
        <v>0//0</v>
      </c>
      <c r="J155" s="83"/>
      <c r="K155" s="74" t="s">
        <v>79</v>
      </c>
      <c r="L155" s="75" t="s">
        <v>52</v>
      </c>
      <c r="M155" s="94" t="s">
        <v>169</v>
      </c>
      <c r="N155" s="95"/>
      <c r="O155" s="78">
        <v>10</v>
      </c>
      <c r="P155" s="79" t="s">
        <v>115</v>
      </c>
      <c r="Q155" s="128" t="s">
        <v>55</v>
      </c>
      <c r="R155" s="128"/>
      <c r="S155" s="128"/>
      <c r="T155" s="128"/>
      <c r="U155" s="134"/>
      <c r="V155" s="135"/>
      <c r="W155" s="136"/>
    </row>
    <row r="156" spans="1:23" ht="56.25" x14ac:dyDescent="0.4">
      <c r="A156" s="49"/>
      <c r="B156" s="8">
        <f t="shared" si="2"/>
        <v>144</v>
      </c>
      <c r="C156" s="65" t="s">
        <v>178</v>
      </c>
      <c r="D156" s="56" t="s">
        <v>63</v>
      </c>
      <c r="E156" s="69" t="s">
        <v>60</v>
      </c>
      <c r="F156" s="70" t="s">
        <v>113</v>
      </c>
      <c r="G156" s="96">
        <v>5</v>
      </c>
      <c r="H156" s="71">
        <v>28</v>
      </c>
      <c r="I156" s="158">
        <v>401768</v>
      </c>
      <c r="J156" s="98"/>
      <c r="K156" s="99" t="s">
        <v>15</v>
      </c>
      <c r="L156" s="75" t="s">
        <v>52</v>
      </c>
      <c r="M156" s="76" t="s">
        <v>164</v>
      </c>
      <c r="N156" s="90" t="s">
        <v>165</v>
      </c>
      <c r="O156" s="78">
        <v>10</v>
      </c>
      <c r="P156" s="79" t="s">
        <v>115</v>
      </c>
      <c r="Q156" s="128" t="s">
        <v>55</v>
      </c>
      <c r="R156" s="128"/>
      <c r="S156" s="128"/>
      <c r="T156" s="128"/>
      <c r="U156" s="134"/>
      <c r="V156" s="135"/>
      <c r="W156" s="137"/>
    </row>
    <row r="157" spans="1:23" ht="19.5" thickBot="1" x14ac:dyDescent="0.45">
      <c r="A157" s="49"/>
      <c r="B157" s="177">
        <f t="shared" si="2"/>
        <v>145</v>
      </c>
      <c r="C157" s="178" t="s">
        <v>179</v>
      </c>
      <c r="D157" s="183" t="s">
        <v>76</v>
      </c>
      <c r="E157" s="100" t="s">
        <v>80</v>
      </c>
      <c r="F157" s="101" t="s">
        <v>114</v>
      </c>
      <c r="G157" s="101">
        <v>5</v>
      </c>
      <c r="H157" s="184">
        <v>29</v>
      </c>
      <c r="I157" s="102">
        <v>401768</v>
      </c>
      <c r="J157" s="103"/>
      <c r="K157" s="104" t="s">
        <v>15</v>
      </c>
      <c r="L157" s="105" t="s">
        <v>52</v>
      </c>
      <c r="M157" s="106" t="s">
        <v>164</v>
      </c>
      <c r="N157" s="107"/>
      <c r="O157" s="108">
        <v>10</v>
      </c>
      <c r="P157" s="109" t="s">
        <v>115</v>
      </c>
      <c r="Q157" s="138" t="s">
        <v>55</v>
      </c>
      <c r="R157" s="138"/>
      <c r="S157" s="138"/>
      <c r="T157" s="138"/>
      <c r="U157" s="139"/>
      <c r="V157" s="140"/>
      <c r="W157" s="140"/>
    </row>
    <row r="158" spans="1:23" s="49" customFormat="1" ht="19.5" thickTop="1" x14ac:dyDescent="0.4">
      <c r="B158" s="175">
        <f t="shared" si="2"/>
        <v>146</v>
      </c>
      <c r="C158" s="176" t="s">
        <v>82</v>
      </c>
      <c r="D158" s="179" t="s">
        <v>84</v>
      </c>
      <c r="E158" s="180" t="s">
        <v>85</v>
      </c>
      <c r="F158" s="181" t="s">
        <v>113</v>
      </c>
      <c r="G158" s="181">
        <v>6</v>
      </c>
      <c r="H158" s="182">
        <v>1</v>
      </c>
      <c r="I158" s="72"/>
      <c r="J158" s="73"/>
      <c r="K158" s="74" t="s">
        <v>15</v>
      </c>
      <c r="L158" s="75" t="s">
        <v>52</v>
      </c>
      <c r="M158" s="76" t="s">
        <v>53</v>
      </c>
      <c r="N158" s="77" t="s">
        <v>125</v>
      </c>
      <c r="O158" s="78" t="s">
        <v>86</v>
      </c>
      <c r="P158" s="79" t="s">
        <v>83</v>
      </c>
      <c r="Q158" s="79" t="s">
        <v>55</v>
      </c>
      <c r="R158" s="79" t="s">
        <v>86</v>
      </c>
      <c r="S158" s="79" t="s">
        <v>83</v>
      </c>
      <c r="T158" s="79" t="s">
        <v>87</v>
      </c>
      <c r="U158" s="80"/>
      <c r="V158" s="81">
        <v>50</v>
      </c>
      <c r="W158" s="81"/>
    </row>
    <row r="159" spans="1:23" s="49" customFormat="1" x14ac:dyDescent="0.4">
      <c r="B159" s="8">
        <f t="shared" si="2"/>
        <v>147</v>
      </c>
      <c r="C159" s="41" t="s">
        <v>89</v>
      </c>
      <c r="D159" s="42" t="s">
        <v>86</v>
      </c>
      <c r="E159" s="69" t="s">
        <v>90</v>
      </c>
      <c r="F159" s="70" t="s">
        <v>113</v>
      </c>
      <c r="G159" s="70">
        <v>6</v>
      </c>
      <c r="H159" s="71">
        <v>2</v>
      </c>
      <c r="I159" s="82"/>
      <c r="J159" s="83"/>
      <c r="K159" s="74" t="s">
        <v>15</v>
      </c>
      <c r="L159" s="75" t="s">
        <v>52</v>
      </c>
      <c r="M159" s="76" t="s">
        <v>53</v>
      </c>
      <c r="N159" s="77" t="s">
        <v>126</v>
      </c>
      <c r="O159" s="78" t="s">
        <v>86</v>
      </c>
      <c r="P159" s="79" t="s">
        <v>86</v>
      </c>
      <c r="Q159" s="79" t="s">
        <v>55</v>
      </c>
      <c r="R159" s="79" t="s">
        <v>87</v>
      </c>
      <c r="S159" s="79" t="s">
        <v>88</v>
      </c>
      <c r="T159" s="79" t="s">
        <v>88</v>
      </c>
      <c r="U159" s="80"/>
      <c r="V159" s="84">
        <v>50</v>
      </c>
      <c r="W159" s="84"/>
    </row>
    <row r="160" spans="1:23" s="49" customFormat="1" x14ac:dyDescent="0.4">
      <c r="B160" s="8">
        <f t="shared" si="2"/>
        <v>148</v>
      </c>
      <c r="C160" s="41" t="s">
        <v>91</v>
      </c>
      <c r="D160" s="42" t="s">
        <v>87</v>
      </c>
      <c r="E160" s="69" t="s">
        <v>92</v>
      </c>
      <c r="F160" s="70" t="s">
        <v>113</v>
      </c>
      <c r="G160" s="70">
        <v>6</v>
      </c>
      <c r="H160" s="71">
        <v>3</v>
      </c>
      <c r="I160" s="82"/>
      <c r="J160" s="83"/>
      <c r="K160" s="74" t="s">
        <v>15</v>
      </c>
      <c r="L160" s="75" t="s">
        <v>52</v>
      </c>
      <c r="M160" s="76" t="s">
        <v>53</v>
      </c>
      <c r="N160" s="77" t="s">
        <v>126</v>
      </c>
      <c r="O160" s="78" t="s">
        <v>93</v>
      </c>
      <c r="P160" s="79" t="s">
        <v>93</v>
      </c>
      <c r="Q160" s="79" t="s">
        <v>55</v>
      </c>
      <c r="R160" s="79" t="s">
        <v>87</v>
      </c>
      <c r="S160" s="79" t="s">
        <v>87</v>
      </c>
      <c r="T160" s="79" t="s">
        <v>88</v>
      </c>
      <c r="U160" s="85"/>
      <c r="V160" s="81">
        <v>50</v>
      </c>
      <c r="W160" s="84"/>
    </row>
    <row r="161" spans="2:23" s="49" customFormat="1" x14ac:dyDescent="0.4">
      <c r="B161" s="8">
        <f t="shared" si="2"/>
        <v>149</v>
      </c>
      <c r="C161" s="41" t="s">
        <v>94</v>
      </c>
      <c r="D161" s="67" t="s">
        <v>86</v>
      </c>
      <c r="E161" s="86" t="s">
        <v>92</v>
      </c>
      <c r="F161" s="70" t="s">
        <v>113</v>
      </c>
      <c r="G161" s="70">
        <v>6</v>
      </c>
      <c r="H161" s="71">
        <v>4</v>
      </c>
      <c r="I161" s="82"/>
      <c r="J161" s="83"/>
      <c r="K161" s="74" t="s">
        <v>15</v>
      </c>
      <c r="L161" s="75" t="s">
        <v>52</v>
      </c>
      <c r="M161" s="76" t="s">
        <v>53</v>
      </c>
      <c r="N161" s="77" t="s">
        <v>127</v>
      </c>
      <c r="O161" s="78" t="s">
        <v>88</v>
      </c>
      <c r="P161" s="79" t="s">
        <v>86</v>
      </c>
      <c r="Q161" s="79" t="s">
        <v>55</v>
      </c>
      <c r="R161" s="79" t="s">
        <v>87</v>
      </c>
      <c r="S161" s="79" t="s">
        <v>86</v>
      </c>
      <c r="T161" s="79" t="s">
        <v>87</v>
      </c>
      <c r="U161" s="85"/>
      <c r="V161" s="84">
        <v>50</v>
      </c>
      <c r="W161" s="84"/>
    </row>
    <row r="162" spans="2:23" s="49" customFormat="1" x14ac:dyDescent="0.4">
      <c r="B162" s="8">
        <f t="shared" si="2"/>
        <v>150</v>
      </c>
      <c r="C162" s="41" t="s">
        <v>95</v>
      </c>
      <c r="D162" s="42" t="s">
        <v>88</v>
      </c>
      <c r="E162" s="69" t="s">
        <v>92</v>
      </c>
      <c r="F162" s="70" t="s">
        <v>113</v>
      </c>
      <c r="G162" s="70">
        <v>6</v>
      </c>
      <c r="H162" s="71">
        <v>5</v>
      </c>
      <c r="I162" s="97"/>
      <c r="J162" s="83"/>
      <c r="K162" s="74" t="s">
        <v>15</v>
      </c>
      <c r="L162" s="75" t="s">
        <v>52</v>
      </c>
      <c r="M162" s="76" t="s">
        <v>53</v>
      </c>
      <c r="N162" s="77" t="s">
        <v>128</v>
      </c>
      <c r="O162" s="78" t="s">
        <v>88</v>
      </c>
      <c r="P162" s="79" t="s">
        <v>93</v>
      </c>
      <c r="Q162" s="79" t="s">
        <v>55</v>
      </c>
      <c r="R162" s="79" t="s">
        <v>88</v>
      </c>
      <c r="S162" s="79" t="s">
        <v>87</v>
      </c>
      <c r="T162" s="79" t="s">
        <v>88</v>
      </c>
      <c r="U162" s="85"/>
      <c r="V162" s="81">
        <v>50</v>
      </c>
      <c r="W162" s="84"/>
    </row>
    <row r="163" spans="2:23" s="49" customFormat="1" x14ac:dyDescent="0.4">
      <c r="B163" s="8">
        <f t="shared" si="2"/>
        <v>151</v>
      </c>
      <c r="C163" s="64" t="s">
        <v>17</v>
      </c>
      <c r="D163" s="42" t="s">
        <v>50</v>
      </c>
      <c r="E163" s="69" t="s">
        <v>51</v>
      </c>
      <c r="F163" s="70" t="s">
        <v>113</v>
      </c>
      <c r="G163" s="70">
        <v>6</v>
      </c>
      <c r="H163" s="71">
        <v>6</v>
      </c>
      <c r="I163" s="82">
        <v>711000</v>
      </c>
      <c r="J163" s="73"/>
      <c r="K163" s="74" t="s">
        <v>15</v>
      </c>
      <c r="L163" s="75" t="s">
        <v>52</v>
      </c>
      <c r="M163" s="76" t="s">
        <v>162</v>
      </c>
      <c r="N163" s="77"/>
      <c r="O163" s="78">
        <v>6</v>
      </c>
      <c r="P163" s="79" t="s">
        <v>129</v>
      </c>
      <c r="Q163" s="79" t="s">
        <v>121</v>
      </c>
      <c r="R163" s="79" t="s">
        <v>129</v>
      </c>
      <c r="S163" s="79">
        <v>6</v>
      </c>
      <c r="T163" s="79">
        <v>9</v>
      </c>
      <c r="U163" s="80"/>
      <c r="V163" s="84">
        <v>50</v>
      </c>
      <c r="W163" s="81"/>
    </row>
    <row r="164" spans="2:23" s="49" customFormat="1" x14ac:dyDescent="0.4">
      <c r="B164" s="8">
        <f t="shared" si="2"/>
        <v>152</v>
      </c>
      <c r="C164" s="54" t="s">
        <v>18</v>
      </c>
      <c r="D164" s="42" t="s">
        <v>56</v>
      </c>
      <c r="E164" s="69" t="s">
        <v>51</v>
      </c>
      <c r="F164" s="70" t="s">
        <v>113</v>
      </c>
      <c r="G164" s="70">
        <v>6</v>
      </c>
      <c r="H164" s="71">
        <v>7</v>
      </c>
      <c r="I164" s="82" t="s">
        <v>61</v>
      </c>
      <c r="J164" s="83"/>
      <c r="K164" s="74" t="s">
        <v>15</v>
      </c>
      <c r="L164" s="75" t="s">
        <v>52</v>
      </c>
      <c r="M164" s="76" t="s">
        <v>14</v>
      </c>
      <c r="N164" s="77"/>
      <c r="O164" s="78">
        <v>3</v>
      </c>
      <c r="P164" s="79" t="s">
        <v>129</v>
      </c>
      <c r="Q164" s="79" t="s">
        <v>122</v>
      </c>
      <c r="R164" s="79" t="s">
        <v>129</v>
      </c>
      <c r="S164" s="79">
        <v>3</v>
      </c>
      <c r="T164" s="79" t="s">
        <v>133</v>
      </c>
      <c r="U164" s="80"/>
      <c r="V164" s="81">
        <v>50</v>
      </c>
      <c r="W164" s="84"/>
    </row>
    <row r="165" spans="2:23" s="49" customFormat="1" ht="56.25" x14ac:dyDescent="0.4">
      <c r="B165" s="8">
        <f t="shared" si="2"/>
        <v>153</v>
      </c>
      <c r="C165" s="64" t="s">
        <v>19</v>
      </c>
      <c r="D165" s="52" t="s">
        <v>98</v>
      </c>
      <c r="E165" s="69" t="s">
        <v>57</v>
      </c>
      <c r="F165" s="70" t="s">
        <v>113</v>
      </c>
      <c r="G165" s="70">
        <v>6</v>
      </c>
      <c r="H165" s="71">
        <v>8</v>
      </c>
      <c r="I165" s="82">
        <f ca="1">INDIRECT("補記シート!D"&amp;18+3*(G165-1))</f>
        <v>0</v>
      </c>
      <c r="J165" s="83"/>
      <c r="K165" s="74" t="s">
        <v>62</v>
      </c>
      <c r="L165" s="75" t="s">
        <v>52</v>
      </c>
      <c r="M165" s="87" t="s">
        <v>106</v>
      </c>
      <c r="N165" s="77"/>
      <c r="O165" s="78">
        <v>7</v>
      </c>
      <c r="P165" s="79" t="s">
        <v>129</v>
      </c>
      <c r="Q165" s="79" t="s">
        <v>122</v>
      </c>
      <c r="R165" s="79" t="s">
        <v>129</v>
      </c>
      <c r="S165" s="79">
        <v>7</v>
      </c>
      <c r="T165" s="79" t="s">
        <v>134</v>
      </c>
      <c r="U165" s="85"/>
      <c r="V165" s="84">
        <v>50</v>
      </c>
      <c r="W165" s="84"/>
    </row>
    <row r="166" spans="2:23" s="49" customFormat="1" ht="131.25" x14ac:dyDescent="0.4">
      <c r="B166" s="8">
        <f t="shared" si="2"/>
        <v>154</v>
      </c>
      <c r="C166" s="54" t="s">
        <v>23</v>
      </c>
      <c r="D166" s="67" t="s">
        <v>96</v>
      </c>
      <c r="E166" s="86" t="s">
        <v>58</v>
      </c>
      <c r="F166" s="70" t="s">
        <v>113</v>
      </c>
      <c r="G166" s="70">
        <v>6</v>
      </c>
      <c r="H166" s="71">
        <v>9</v>
      </c>
      <c r="I166" s="82" t="e">
        <f ca="1">VLOOKUP(INDIRECT("'リリース・フラグ及び一時停止 解除に関する届出書'!E"&amp;31+G166),ツール処理シート!$I$3:$J$7,2,0)</f>
        <v>#N/A</v>
      </c>
      <c r="J166" s="83"/>
      <c r="K166" s="74" t="s">
        <v>64</v>
      </c>
      <c r="L166" s="88" t="s">
        <v>116</v>
      </c>
      <c r="M166" s="87" t="s">
        <v>110</v>
      </c>
      <c r="N166" s="77"/>
      <c r="O166" s="78">
        <v>1</v>
      </c>
      <c r="P166" s="79" t="s">
        <v>129</v>
      </c>
      <c r="Q166" s="79" t="s">
        <v>122</v>
      </c>
      <c r="R166" s="79" t="s">
        <v>129</v>
      </c>
      <c r="S166" s="79">
        <v>1</v>
      </c>
      <c r="T166" s="79" t="s">
        <v>133</v>
      </c>
      <c r="U166" s="85"/>
      <c r="V166" s="81">
        <v>50</v>
      </c>
      <c r="W166" s="84"/>
    </row>
    <row r="167" spans="2:23" s="49" customFormat="1" ht="37.5" x14ac:dyDescent="0.4">
      <c r="B167" s="8">
        <f t="shared" si="2"/>
        <v>155</v>
      </c>
      <c r="C167" s="64" t="s">
        <v>191</v>
      </c>
      <c r="D167" s="67" t="s">
        <v>96</v>
      </c>
      <c r="E167" s="86" t="s">
        <v>59</v>
      </c>
      <c r="F167" s="70" t="s">
        <v>113</v>
      </c>
      <c r="G167" s="70">
        <v>6</v>
      </c>
      <c r="H167" s="71">
        <v>10</v>
      </c>
      <c r="I167" s="82" t="str">
        <f ca="1">IF(INDIRECT("'リリース・フラグ及び一時停止 解除に関する届出書'!I"&amp;31+G167)="","",INDIRECT("'リリース・フラグ及び一時停止 解除に関する届出書'!I"&amp;31+G167))</f>
        <v/>
      </c>
      <c r="J167" s="83"/>
      <c r="K167" s="74" t="s">
        <v>64</v>
      </c>
      <c r="L167" s="88" t="s">
        <v>111</v>
      </c>
      <c r="M167" s="87" t="s">
        <v>75</v>
      </c>
      <c r="N167" s="77"/>
      <c r="O167" s="78">
        <v>11</v>
      </c>
      <c r="P167" s="79" t="s">
        <v>129</v>
      </c>
      <c r="Q167" s="79" t="s">
        <v>122</v>
      </c>
      <c r="R167" s="79" t="s">
        <v>129</v>
      </c>
      <c r="S167" s="79">
        <v>11</v>
      </c>
      <c r="T167" s="79" t="s">
        <v>133</v>
      </c>
      <c r="U167" s="85"/>
      <c r="V167" s="84">
        <v>50</v>
      </c>
      <c r="W167" s="84"/>
    </row>
    <row r="168" spans="2:23" s="49" customFormat="1" ht="75" x14ac:dyDescent="0.4">
      <c r="B168" s="8">
        <f t="shared" si="2"/>
        <v>156</v>
      </c>
      <c r="C168" s="54" t="s">
        <v>24</v>
      </c>
      <c r="D168" s="67" t="s">
        <v>99</v>
      </c>
      <c r="E168" s="86" t="s">
        <v>60</v>
      </c>
      <c r="F168" s="70" t="s">
        <v>113</v>
      </c>
      <c r="G168" s="70">
        <v>6</v>
      </c>
      <c r="H168" s="71">
        <v>11</v>
      </c>
      <c r="I168" s="50">
        <f ca="1">IF(INDIRECT("'リリース・フラグ及び一時停止 解除に関する届出書'!N"&amp;31+G168)&lt;&gt;"",INDIRECT("'リリース・フラグ及び一時停止 解除に関する届出書'!N"&amp;31+G168),ツール処理シート!I169)</f>
        <v>0</v>
      </c>
      <c r="J168" s="83"/>
      <c r="K168" s="74" t="s">
        <v>64</v>
      </c>
      <c r="L168" s="88" t="s">
        <v>112</v>
      </c>
      <c r="M168" s="87" t="s">
        <v>286</v>
      </c>
      <c r="N168" s="77"/>
      <c r="O168" s="78">
        <v>8</v>
      </c>
      <c r="P168" s="79" t="s">
        <v>129</v>
      </c>
      <c r="Q168" s="79" t="s">
        <v>122</v>
      </c>
      <c r="R168" s="79" t="s">
        <v>117</v>
      </c>
      <c r="S168" s="79">
        <v>8</v>
      </c>
      <c r="T168" s="79">
        <v>9</v>
      </c>
      <c r="U168" s="89"/>
      <c r="V168" s="81">
        <v>50</v>
      </c>
      <c r="W168" s="84"/>
    </row>
    <row r="169" spans="2:23" s="49" customFormat="1" ht="56.25" x14ac:dyDescent="0.4">
      <c r="B169" s="8">
        <f t="shared" si="2"/>
        <v>157</v>
      </c>
      <c r="C169" s="64" t="s">
        <v>170</v>
      </c>
      <c r="D169" s="67" t="s">
        <v>100</v>
      </c>
      <c r="E169" s="86" t="s">
        <v>59</v>
      </c>
      <c r="F169" s="70" t="s">
        <v>113</v>
      </c>
      <c r="G169" s="70">
        <v>6</v>
      </c>
      <c r="H169" s="71">
        <v>12</v>
      </c>
      <c r="I169" s="82">
        <f ca="1">INDIRECT("補記シート!D"&amp;16+G169*3)</f>
        <v>0</v>
      </c>
      <c r="J169" s="83"/>
      <c r="K169" s="74" t="s">
        <v>62</v>
      </c>
      <c r="L169" s="88" t="s">
        <v>52</v>
      </c>
      <c r="M169" s="87" t="s">
        <v>166</v>
      </c>
      <c r="N169" s="77"/>
      <c r="O169" s="78">
        <v>8</v>
      </c>
      <c r="P169" s="79" t="s">
        <v>129</v>
      </c>
      <c r="Q169" s="79" t="s">
        <v>122</v>
      </c>
      <c r="R169" s="79" t="s">
        <v>117</v>
      </c>
      <c r="S169" s="79">
        <v>8</v>
      </c>
      <c r="T169" s="79">
        <v>9</v>
      </c>
      <c r="U169" s="89"/>
      <c r="V169" s="84">
        <v>50</v>
      </c>
      <c r="W169" s="84"/>
    </row>
    <row r="170" spans="2:23" s="49" customFormat="1" ht="75" x14ac:dyDescent="0.4">
      <c r="B170" s="8">
        <f t="shared" si="2"/>
        <v>158</v>
      </c>
      <c r="C170" s="54" t="s">
        <v>20</v>
      </c>
      <c r="D170" s="67" t="s">
        <v>102</v>
      </c>
      <c r="E170" s="43" t="s">
        <v>59</v>
      </c>
      <c r="F170" s="8" t="s">
        <v>113</v>
      </c>
      <c r="G170" s="10">
        <v>6</v>
      </c>
      <c r="H170" s="41">
        <v>13</v>
      </c>
      <c r="I170" s="50" t="str">
        <f ca="1">IF(OR(INDIRECT("'リリース・フラグ及び一時停止 解除に関する届出書'!C"&amp;31+G170)="追加",INDIRECT("'リリース・フラグ及び一時停止 解除に関する届出書'!C"&amp;31+G170)="変更"),1,"")</f>
        <v/>
      </c>
      <c r="J170" s="51"/>
      <c r="K170" s="44" t="s">
        <v>64</v>
      </c>
      <c r="L170" s="11" t="s">
        <v>168</v>
      </c>
      <c r="M170" s="54" t="s">
        <v>189</v>
      </c>
      <c r="N170" s="55" t="s">
        <v>353</v>
      </c>
      <c r="O170" s="47">
        <v>1</v>
      </c>
      <c r="P170" s="9" t="s">
        <v>129</v>
      </c>
      <c r="Q170" s="9" t="s">
        <v>130</v>
      </c>
      <c r="R170" s="9" t="s">
        <v>117</v>
      </c>
      <c r="S170" s="9">
        <v>1</v>
      </c>
      <c r="T170" s="9">
        <v>9</v>
      </c>
      <c r="U170" s="11"/>
      <c r="V170" s="48">
        <v>50</v>
      </c>
      <c r="W170" s="48"/>
    </row>
    <row r="171" spans="2:23" s="49" customFormat="1" ht="37.5" x14ac:dyDescent="0.4">
      <c r="B171" s="8">
        <f t="shared" si="2"/>
        <v>159</v>
      </c>
      <c r="C171" s="54" t="s">
        <v>171</v>
      </c>
      <c r="D171" s="68" t="s">
        <v>101</v>
      </c>
      <c r="E171" s="86" t="s">
        <v>97</v>
      </c>
      <c r="F171" s="70" t="s">
        <v>113</v>
      </c>
      <c r="G171" s="75">
        <v>6</v>
      </c>
      <c r="H171" s="71">
        <v>14</v>
      </c>
      <c r="I171" s="82"/>
      <c r="J171" s="83"/>
      <c r="K171" s="74" t="s">
        <v>15</v>
      </c>
      <c r="L171" s="75" t="s">
        <v>52</v>
      </c>
      <c r="M171" s="87" t="s">
        <v>107</v>
      </c>
      <c r="N171" s="90"/>
      <c r="O171" s="78">
        <v>1</v>
      </c>
      <c r="P171" s="79" t="s">
        <v>129</v>
      </c>
      <c r="Q171" s="79" t="s">
        <v>131</v>
      </c>
      <c r="R171" s="79" t="s">
        <v>117</v>
      </c>
      <c r="S171" s="79">
        <v>1</v>
      </c>
      <c r="T171" s="79" t="s">
        <v>135</v>
      </c>
      <c r="U171" s="88"/>
      <c r="V171" s="84">
        <v>50</v>
      </c>
      <c r="W171" s="81"/>
    </row>
    <row r="172" spans="2:23" s="49" customFormat="1" ht="75" x14ac:dyDescent="0.4">
      <c r="B172" s="8">
        <f t="shared" si="2"/>
        <v>160</v>
      </c>
      <c r="C172" s="64" t="s">
        <v>172</v>
      </c>
      <c r="D172" s="67" t="s">
        <v>103</v>
      </c>
      <c r="E172" s="86" t="s">
        <v>67</v>
      </c>
      <c r="F172" s="70" t="s">
        <v>113</v>
      </c>
      <c r="G172" s="70">
        <v>6</v>
      </c>
      <c r="H172" s="71">
        <v>15</v>
      </c>
      <c r="I172" s="50" t="str">
        <f ca="1">IF(I170=1,TEXT(DATE(INDIRECT("'リリース・フラグ及び一時停止 解除に関する届出書'!I26"),INDIRECT("'リリース・フラグ及び一時停止 解除に関する届出書'!O26"),INDIRECT("'リリース・フラグ及び一時停止 解除に関する届出書'!U26")),"YYYYMMDD"),"")</f>
        <v/>
      </c>
      <c r="J172" s="83"/>
      <c r="K172" s="74" t="s">
        <v>64</v>
      </c>
      <c r="L172" s="88" t="s">
        <v>167</v>
      </c>
      <c r="M172" s="87" t="s">
        <v>190</v>
      </c>
      <c r="N172" s="90"/>
      <c r="O172" s="78">
        <v>8</v>
      </c>
      <c r="P172" s="79" t="s">
        <v>129</v>
      </c>
      <c r="Q172" s="79" t="s">
        <v>124</v>
      </c>
      <c r="R172" s="79" t="s">
        <v>117</v>
      </c>
      <c r="S172" s="79">
        <v>8</v>
      </c>
      <c r="T172" s="79">
        <v>9</v>
      </c>
      <c r="U172" s="80" t="s">
        <v>138</v>
      </c>
      <c r="V172" s="81">
        <v>50</v>
      </c>
      <c r="W172" s="84"/>
    </row>
    <row r="173" spans="2:23" s="49" customFormat="1" ht="37.5" x14ac:dyDescent="0.4">
      <c r="B173" s="8">
        <f t="shared" si="2"/>
        <v>161</v>
      </c>
      <c r="C173" s="54" t="s">
        <v>173</v>
      </c>
      <c r="D173" s="67" t="s">
        <v>54</v>
      </c>
      <c r="E173" s="86" t="s">
        <v>65</v>
      </c>
      <c r="F173" s="70" t="s">
        <v>113</v>
      </c>
      <c r="G173" s="70">
        <v>6</v>
      </c>
      <c r="H173" s="71">
        <v>16</v>
      </c>
      <c r="I173" s="82"/>
      <c r="J173" s="83"/>
      <c r="K173" s="74" t="s">
        <v>15</v>
      </c>
      <c r="L173" s="75" t="s">
        <v>52</v>
      </c>
      <c r="M173" s="76" t="s">
        <v>53</v>
      </c>
      <c r="N173" s="77"/>
      <c r="O173" s="78">
        <v>1</v>
      </c>
      <c r="P173" s="79" t="s">
        <v>129</v>
      </c>
      <c r="Q173" s="79" t="s">
        <v>131</v>
      </c>
      <c r="R173" s="79" t="s">
        <v>117</v>
      </c>
      <c r="S173" s="79">
        <v>1</v>
      </c>
      <c r="T173" s="79" t="s">
        <v>66</v>
      </c>
      <c r="U173" s="89"/>
      <c r="V173" s="84">
        <v>50</v>
      </c>
      <c r="W173" s="84"/>
    </row>
    <row r="174" spans="2:23" s="49" customFormat="1" x14ac:dyDescent="0.4">
      <c r="B174" s="8">
        <f t="shared" si="2"/>
        <v>162</v>
      </c>
      <c r="C174" s="54" t="s">
        <v>174</v>
      </c>
      <c r="D174" s="67" t="s">
        <v>96</v>
      </c>
      <c r="E174" s="91" t="s">
        <v>67</v>
      </c>
      <c r="F174" s="70" t="s">
        <v>113</v>
      </c>
      <c r="G174" s="75">
        <v>6</v>
      </c>
      <c r="H174" s="71">
        <v>17</v>
      </c>
      <c r="I174" s="82">
        <v>29991231</v>
      </c>
      <c r="J174" s="83"/>
      <c r="K174" s="74" t="s">
        <v>109</v>
      </c>
      <c r="L174" s="88" t="s">
        <v>52</v>
      </c>
      <c r="M174" s="87" t="s">
        <v>108</v>
      </c>
      <c r="N174" s="90"/>
      <c r="O174" s="78">
        <v>8</v>
      </c>
      <c r="P174" s="79" t="s">
        <v>129</v>
      </c>
      <c r="Q174" s="79" t="s">
        <v>131</v>
      </c>
      <c r="R174" s="79" t="s">
        <v>117</v>
      </c>
      <c r="S174" s="79">
        <v>8</v>
      </c>
      <c r="T174" s="79">
        <v>9</v>
      </c>
      <c r="U174" s="88"/>
      <c r="V174" s="81">
        <v>50</v>
      </c>
      <c r="W174" s="84"/>
    </row>
    <row r="175" spans="2:23" s="49" customFormat="1" ht="37.5" x14ac:dyDescent="0.4">
      <c r="B175" s="8">
        <f t="shared" si="2"/>
        <v>163</v>
      </c>
      <c r="C175" s="54" t="s">
        <v>204</v>
      </c>
      <c r="D175" s="67" t="s">
        <v>54</v>
      </c>
      <c r="E175" s="86" t="s">
        <v>69</v>
      </c>
      <c r="F175" s="70" t="s">
        <v>113</v>
      </c>
      <c r="G175" s="70">
        <v>6</v>
      </c>
      <c r="H175" s="71">
        <v>18</v>
      </c>
      <c r="I175" s="82"/>
      <c r="J175" s="83"/>
      <c r="K175" s="74" t="s">
        <v>15</v>
      </c>
      <c r="L175" s="75" t="s">
        <v>52</v>
      </c>
      <c r="M175" s="76" t="s">
        <v>53</v>
      </c>
      <c r="N175" s="77"/>
      <c r="O175" s="78">
        <v>1</v>
      </c>
      <c r="P175" s="79" t="s">
        <v>129</v>
      </c>
      <c r="Q175" s="79" t="s">
        <v>131</v>
      </c>
      <c r="R175" s="79" t="s">
        <v>117</v>
      </c>
      <c r="S175" s="79">
        <v>1</v>
      </c>
      <c r="T175" s="79" t="s">
        <v>66</v>
      </c>
      <c r="U175" s="89"/>
      <c r="V175" s="84">
        <v>50</v>
      </c>
      <c r="W175" s="84"/>
    </row>
    <row r="176" spans="2:23" s="49" customFormat="1" ht="75" x14ac:dyDescent="0.4">
      <c r="B176" s="8">
        <f t="shared" si="2"/>
        <v>164</v>
      </c>
      <c r="C176" s="54" t="s">
        <v>205</v>
      </c>
      <c r="D176" s="67" t="s">
        <v>104</v>
      </c>
      <c r="E176" s="91" t="s">
        <v>70</v>
      </c>
      <c r="F176" s="70" t="s">
        <v>113</v>
      </c>
      <c r="G176" s="70">
        <v>6</v>
      </c>
      <c r="H176" s="71">
        <v>19</v>
      </c>
      <c r="I176" s="82" t="str">
        <f ca="1">IF(INDIRECT("'リリース・フラグ及び一時停止 解除に関する届出書'!W"&amp;31+G176)="リリース実行可","RELE",IF(INDIRECT("'リリース・フラグ及び一時停止 解除に関する届出書'!W"&amp;31+G176)="リリース実行不可","NREL",""))</f>
        <v>RELE</v>
      </c>
      <c r="J176" s="83"/>
      <c r="K176" s="74" t="s">
        <v>64</v>
      </c>
      <c r="L176" s="88" t="s">
        <v>118</v>
      </c>
      <c r="M176" s="87" t="s">
        <v>119</v>
      </c>
      <c r="N176" s="77"/>
      <c r="O176" s="78">
        <v>4</v>
      </c>
      <c r="P176" s="79" t="s">
        <v>129</v>
      </c>
      <c r="Q176" s="79" t="s">
        <v>123</v>
      </c>
      <c r="R176" s="79" t="s">
        <v>117</v>
      </c>
      <c r="S176" s="79">
        <v>4</v>
      </c>
      <c r="T176" s="79" t="s">
        <v>136</v>
      </c>
      <c r="U176" s="80" t="s">
        <v>138</v>
      </c>
      <c r="V176" s="81">
        <v>50</v>
      </c>
      <c r="W176" s="84"/>
    </row>
    <row r="177" spans="1:23" s="49" customFormat="1" ht="37.5" x14ac:dyDescent="0.4">
      <c r="B177" s="8">
        <f t="shared" si="2"/>
        <v>165</v>
      </c>
      <c r="C177" s="54" t="s">
        <v>206</v>
      </c>
      <c r="D177" s="67" t="s">
        <v>63</v>
      </c>
      <c r="E177" s="86" t="s">
        <v>69</v>
      </c>
      <c r="F177" s="70" t="s">
        <v>113</v>
      </c>
      <c r="G177" s="70">
        <v>6</v>
      </c>
      <c r="H177" s="71">
        <v>20</v>
      </c>
      <c r="I177" s="82"/>
      <c r="J177" s="83"/>
      <c r="K177" s="74" t="s">
        <v>15</v>
      </c>
      <c r="L177" s="75" t="s">
        <v>52</v>
      </c>
      <c r="M177" s="76" t="s">
        <v>53</v>
      </c>
      <c r="N177" s="77"/>
      <c r="O177" s="78">
        <v>1</v>
      </c>
      <c r="P177" s="79" t="s">
        <v>129</v>
      </c>
      <c r="Q177" s="79" t="s">
        <v>131</v>
      </c>
      <c r="R177" s="79" t="s">
        <v>117</v>
      </c>
      <c r="S177" s="79">
        <v>1</v>
      </c>
      <c r="T177" s="79" t="s">
        <v>66</v>
      </c>
      <c r="U177" s="89"/>
      <c r="V177" s="84">
        <v>50</v>
      </c>
      <c r="W177" s="84"/>
    </row>
    <row r="178" spans="1:23" s="49" customFormat="1" ht="75" x14ac:dyDescent="0.4">
      <c r="B178" s="8">
        <f t="shared" si="2"/>
        <v>166</v>
      </c>
      <c r="C178" s="54" t="s">
        <v>207</v>
      </c>
      <c r="D178" s="67" t="s">
        <v>105</v>
      </c>
      <c r="E178" s="91" t="s">
        <v>70</v>
      </c>
      <c r="F178" s="70" t="s">
        <v>113</v>
      </c>
      <c r="G178" s="70">
        <v>6</v>
      </c>
      <c r="H178" s="71">
        <v>21</v>
      </c>
      <c r="I178" s="50" t="str">
        <f ca="1">IF(INDIRECT("'リリース・フラグ及び一時停止 解除に関する届出書'!R"&amp;31+G178)="リリース実行可","RELE",IF(INDIRECT("'リリース・フラグ及び一時停止 解除に関する届出書'!R"&amp;31+G178)="リリース実行不可","NREL",""))</f>
        <v>RELE</v>
      </c>
      <c r="J178" s="83"/>
      <c r="K178" s="74" t="s">
        <v>64</v>
      </c>
      <c r="L178" s="88" t="s">
        <v>118</v>
      </c>
      <c r="M178" s="87" t="s">
        <v>119</v>
      </c>
      <c r="N178" s="77"/>
      <c r="O178" s="78">
        <v>4</v>
      </c>
      <c r="P178" s="79" t="s">
        <v>129</v>
      </c>
      <c r="Q178" s="79" t="s">
        <v>124</v>
      </c>
      <c r="R178" s="79" t="s">
        <v>117</v>
      </c>
      <c r="S178" s="79">
        <v>4</v>
      </c>
      <c r="T178" s="79" t="s">
        <v>137</v>
      </c>
      <c r="U178" s="80" t="s">
        <v>138</v>
      </c>
      <c r="V178" s="81">
        <v>50</v>
      </c>
      <c r="W178" s="84"/>
    </row>
    <row r="179" spans="1:23" s="49" customFormat="1" x14ac:dyDescent="0.4">
      <c r="B179" s="8">
        <f t="shared" si="2"/>
        <v>167</v>
      </c>
      <c r="C179" s="54" t="s">
        <v>21</v>
      </c>
      <c r="D179" s="67" t="s">
        <v>63</v>
      </c>
      <c r="E179" s="86" t="s">
        <v>72</v>
      </c>
      <c r="F179" s="70" t="s">
        <v>113</v>
      </c>
      <c r="G179" s="70">
        <v>6</v>
      </c>
      <c r="H179" s="71">
        <v>22</v>
      </c>
      <c r="I179" s="82"/>
      <c r="J179" s="83"/>
      <c r="K179" s="74" t="s">
        <v>15</v>
      </c>
      <c r="L179" s="75" t="s">
        <v>52</v>
      </c>
      <c r="M179" s="76" t="s">
        <v>53</v>
      </c>
      <c r="N179" s="77"/>
      <c r="O179" s="78">
        <v>1</v>
      </c>
      <c r="P179" s="79" t="s">
        <v>129</v>
      </c>
      <c r="Q179" s="79" t="s">
        <v>131</v>
      </c>
      <c r="R179" s="79" t="s">
        <v>117</v>
      </c>
      <c r="S179" s="79">
        <v>1</v>
      </c>
      <c r="T179" s="79" t="s">
        <v>73</v>
      </c>
      <c r="U179" s="89"/>
      <c r="V179" s="84">
        <v>50</v>
      </c>
      <c r="W179" s="84"/>
    </row>
    <row r="180" spans="1:23" s="49" customFormat="1" ht="75" x14ac:dyDescent="0.4">
      <c r="B180" s="8">
        <f t="shared" si="2"/>
        <v>168</v>
      </c>
      <c r="C180" s="54" t="s">
        <v>25</v>
      </c>
      <c r="D180" s="67" t="s">
        <v>105</v>
      </c>
      <c r="E180" s="91" t="s">
        <v>74</v>
      </c>
      <c r="F180" s="70" t="s">
        <v>113</v>
      </c>
      <c r="G180" s="70">
        <v>6</v>
      </c>
      <c r="H180" s="71">
        <v>23</v>
      </c>
      <c r="I180" s="157" t="str">
        <f ca="1">IF(INDIRECT("'リリース・フラグ及び一時停止 解除に関する届出書'!AB"&amp;31+G180)="解除","0000",IF(INDIRECT("'リリース・フラグ及び一時停止 解除に関する届出書'!AB"&amp;31+G180)="一時停止","9999",""))</f>
        <v/>
      </c>
      <c r="J180" s="83"/>
      <c r="K180" s="74" t="s">
        <v>64</v>
      </c>
      <c r="L180" s="92" t="s">
        <v>120</v>
      </c>
      <c r="M180" s="87" t="s">
        <v>139</v>
      </c>
      <c r="N180" s="90"/>
      <c r="O180" s="78">
        <v>4</v>
      </c>
      <c r="P180" s="79" t="s">
        <v>129</v>
      </c>
      <c r="Q180" s="79" t="s">
        <v>68</v>
      </c>
      <c r="R180" s="79" t="s">
        <v>117</v>
      </c>
      <c r="S180" s="79">
        <v>4</v>
      </c>
      <c r="T180" s="79">
        <v>9</v>
      </c>
      <c r="U180" s="80" t="s">
        <v>138</v>
      </c>
      <c r="V180" s="81">
        <v>50</v>
      </c>
      <c r="W180" s="93"/>
    </row>
    <row r="181" spans="1:23" x14ac:dyDescent="0.4">
      <c r="A181" s="49"/>
      <c r="B181" s="8">
        <f t="shared" si="2"/>
        <v>169</v>
      </c>
      <c r="C181" s="63" t="s">
        <v>177</v>
      </c>
      <c r="D181" s="45" t="s">
        <v>140</v>
      </c>
      <c r="E181" s="53" t="s">
        <v>141</v>
      </c>
      <c r="F181" s="70" t="s">
        <v>113</v>
      </c>
      <c r="G181" s="63">
        <v>6</v>
      </c>
      <c r="H181" s="71">
        <v>24</v>
      </c>
      <c r="I181" s="50"/>
      <c r="J181" s="51"/>
      <c r="K181" s="44" t="s">
        <v>62</v>
      </c>
      <c r="L181" s="10" t="s">
        <v>52</v>
      </c>
      <c r="M181" s="45"/>
      <c r="N181" s="46"/>
      <c r="O181" s="47" t="s">
        <v>142</v>
      </c>
      <c r="P181" s="79" t="s">
        <v>129</v>
      </c>
      <c r="Q181" s="128" t="s">
        <v>55</v>
      </c>
      <c r="R181" s="128"/>
      <c r="S181" s="128"/>
      <c r="T181" s="128"/>
      <c r="U181" s="129"/>
      <c r="V181" s="130"/>
      <c r="W181" s="130"/>
    </row>
    <row r="182" spans="1:23" ht="37.5" x14ac:dyDescent="0.4">
      <c r="A182" s="49"/>
      <c r="B182" s="8">
        <f t="shared" si="2"/>
        <v>170</v>
      </c>
      <c r="C182" s="41" t="s">
        <v>77</v>
      </c>
      <c r="D182" s="67" t="s">
        <v>71</v>
      </c>
      <c r="E182" s="86" t="s">
        <v>78</v>
      </c>
      <c r="F182" s="70" t="s">
        <v>113</v>
      </c>
      <c r="G182" s="70">
        <v>6</v>
      </c>
      <c r="H182" s="71">
        <v>25</v>
      </c>
      <c r="I182" s="82" t="str">
        <f ca="1">IF(INDIRECT("補記シート!D"&amp;17+G182*3)="","",INDIRECT("補記シート!D"&amp;17+G182*3))</f>
        <v/>
      </c>
      <c r="J182" s="83"/>
      <c r="K182" s="74" t="s">
        <v>62</v>
      </c>
      <c r="L182" s="75" t="s">
        <v>52</v>
      </c>
      <c r="M182" s="87" t="s">
        <v>163</v>
      </c>
      <c r="N182" s="90"/>
      <c r="O182" s="78">
        <v>10</v>
      </c>
      <c r="P182" s="79" t="s">
        <v>129</v>
      </c>
      <c r="Q182" s="128" t="s">
        <v>55</v>
      </c>
      <c r="R182" s="128"/>
      <c r="S182" s="128"/>
      <c r="T182" s="128"/>
      <c r="U182" s="131"/>
      <c r="V182" s="132"/>
      <c r="W182" s="132"/>
    </row>
    <row r="183" spans="1:23" ht="112.5" x14ac:dyDescent="0.4">
      <c r="A183" s="49"/>
      <c r="B183" s="8">
        <f t="shared" si="2"/>
        <v>171</v>
      </c>
      <c r="C183" s="41" t="s">
        <v>175</v>
      </c>
      <c r="D183" s="67" t="s">
        <v>54</v>
      </c>
      <c r="E183" s="86" t="s">
        <v>59</v>
      </c>
      <c r="F183" s="70" t="s">
        <v>113</v>
      </c>
      <c r="G183" s="70">
        <v>6</v>
      </c>
      <c r="H183" s="71">
        <v>26</v>
      </c>
      <c r="I183" s="50" t="str">
        <f ca="1">IF(I172="","",LEFT(I172,4)&amp;"/"&amp;MID(I172,5,2)&amp;"/"&amp;RIGHT(I172,2))</f>
        <v/>
      </c>
      <c r="J183" s="83"/>
      <c r="K183" s="74" t="s">
        <v>79</v>
      </c>
      <c r="L183" s="75" t="s">
        <v>52</v>
      </c>
      <c r="M183" s="54" t="s">
        <v>351</v>
      </c>
      <c r="N183" s="55" t="s">
        <v>352</v>
      </c>
      <c r="O183" s="78">
        <v>10</v>
      </c>
      <c r="P183" s="79" t="s">
        <v>129</v>
      </c>
      <c r="Q183" s="128" t="s">
        <v>55</v>
      </c>
      <c r="R183" s="128"/>
      <c r="S183" s="128"/>
      <c r="T183" s="128"/>
      <c r="U183" s="133"/>
      <c r="V183" s="132"/>
      <c r="W183" s="132"/>
    </row>
    <row r="184" spans="1:23" ht="56.25" x14ac:dyDescent="0.4">
      <c r="A184" s="49"/>
      <c r="B184" s="8">
        <f t="shared" si="2"/>
        <v>172</v>
      </c>
      <c r="C184" s="41" t="s">
        <v>176</v>
      </c>
      <c r="D184" s="67" t="s">
        <v>76</v>
      </c>
      <c r="E184" s="86" t="s">
        <v>59</v>
      </c>
      <c r="F184" s="70" t="s">
        <v>113</v>
      </c>
      <c r="G184" s="70">
        <v>6</v>
      </c>
      <c r="H184" s="71">
        <v>27</v>
      </c>
      <c r="I184" s="50" t="str">
        <f ca="1">LEFT(I169,4)&amp;"/"&amp;MID(I169,5,2)&amp;"/"&amp;RIGHT(I169,2)</f>
        <v>0//0</v>
      </c>
      <c r="J184" s="83"/>
      <c r="K184" s="74" t="s">
        <v>79</v>
      </c>
      <c r="L184" s="75" t="s">
        <v>52</v>
      </c>
      <c r="M184" s="94" t="s">
        <v>169</v>
      </c>
      <c r="N184" s="95"/>
      <c r="O184" s="78">
        <v>10</v>
      </c>
      <c r="P184" s="79" t="s">
        <v>115</v>
      </c>
      <c r="Q184" s="128" t="s">
        <v>55</v>
      </c>
      <c r="R184" s="128"/>
      <c r="S184" s="128"/>
      <c r="T184" s="128"/>
      <c r="U184" s="134"/>
      <c r="V184" s="135"/>
      <c r="W184" s="136"/>
    </row>
    <row r="185" spans="1:23" ht="56.25" x14ac:dyDescent="0.4">
      <c r="A185" s="49"/>
      <c r="B185" s="8">
        <f t="shared" si="2"/>
        <v>173</v>
      </c>
      <c r="C185" s="65" t="s">
        <v>178</v>
      </c>
      <c r="D185" s="56" t="s">
        <v>63</v>
      </c>
      <c r="E185" s="69" t="s">
        <v>60</v>
      </c>
      <c r="F185" s="70" t="s">
        <v>113</v>
      </c>
      <c r="G185" s="96">
        <v>6</v>
      </c>
      <c r="H185" s="71">
        <v>28</v>
      </c>
      <c r="I185" s="158">
        <v>401768</v>
      </c>
      <c r="J185" s="98"/>
      <c r="K185" s="99" t="s">
        <v>15</v>
      </c>
      <c r="L185" s="75" t="s">
        <v>52</v>
      </c>
      <c r="M185" s="76" t="s">
        <v>164</v>
      </c>
      <c r="N185" s="90" t="s">
        <v>165</v>
      </c>
      <c r="O185" s="78">
        <v>10</v>
      </c>
      <c r="P185" s="79" t="s">
        <v>115</v>
      </c>
      <c r="Q185" s="128" t="s">
        <v>55</v>
      </c>
      <c r="R185" s="128"/>
      <c r="S185" s="128"/>
      <c r="T185" s="128"/>
      <c r="U185" s="134"/>
      <c r="V185" s="135"/>
      <c r="W185" s="137"/>
    </row>
    <row r="186" spans="1:23" ht="19.5" thickBot="1" x14ac:dyDescent="0.45">
      <c r="A186" s="49"/>
      <c r="B186" s="177">
        <f t="shared" si="2"/>
        <v>174</v>
      </c>
      <c r="C186" s="178" t="s">
        <v>179</v>
      </c>
      <c r="D186" s="183" t="s">
        <v>76</v>
      </c>
      <c r="E186" s="100" t="s">
        <v>80</v>
      </c>
      <c r="F186" s="101" t="s">
        <v>114</v>
      </c>
      <c r="G186" s="101">
        <v>6</v>
      </c>
      <c r="H186" s="184">
        <v>29</v>
      </c>
      <c r="I186" s="102">
        <v>401768</v>
      </c>
      <c r="J186" s="103"/>
      <c r="K186" s="104" t="s">
        <v>15</v>
      </c>
      <c r="L186" s="105" t="s">
        <v>52</v>
      </c>
      <c r="M186" s="106" t="s">
        <v>164</v>
      </c>
      <c r="N186" s="107"/>
      <c r="O186" s="108">
        <v>10</v>
      </c>
      <c r="P186" s="109" t="s">
        <v>115</v>
      </c>
      <c r="Q186" s="138" t="s">
        <v>55</v>
      </c>
      <c r="R186" s="138"/>
      <c r="S186" s="138"/>
      <c r="T186" s="138"/>
      <c r="U186" s="139"/>
      <c r="V186" s="140"/>
      <c r="W186" s="140"/>
    </row>
    <row r="187" spans="1:23" s="49" customFormat="1" ht="19.5" thickTop="1" x14ac:dyDescent="0.4">
      <c r="B187" s="175">
        <f t="shared" si="2"/>
        <v>175</v>
      </c>
      <c r="C187" s="176" t="s">
        <v>82</v>
      </c>
      <c r="D187" s="179" t="s">
        <v>84</v>
      </c>
      <c r="E187" s="180" t="s">
        <v>85</v>
      </c>
      <c r="F187" s="181" t="s">
        <v>113</v>
      </c>
      <c r="G187" s="181">
        <v>7</v>
      </c>
      <c r="H187" s="182">
        <v>1</v>
      </c>
      <c r="I187" s="72"/>
      <c r="J187" s="73"/>
      <c r="K187" s="74" t="s">
        <v>15</v>
      </c>
      <c r="L187" s="75" t="s">
        <v>52</v>
      </c>
      <c r="M187" s="76" t="s">
        <v>53</v>
      </c>
      <c r="N187" s="77" t="s">
        <v>125</v>
      </c>
      <c r="O187" s="78" t="s">
        <v>86</v>
      </c>
      <c r="P187" s="79" t="s">
        <v>83</v>
      </c>
      <c r="Q187" s="79" t="s">
        <v>55</v>
      </c>
      <c r="R187" s="79" t="s">
        <v>86</v>
      </c>
      <c r="S187" s="79" t="s">
        <v>83</v>
      </c>
      <c r="T187" s="79" t="s">
        <v>87</v>
      </c>
      <c r="U187" s="80"/>
      <c r="V187" s="81">
        <v>50</v>
      </c>
      <c r="W187" s="81"/>
    </row>
    <row r="188" spans="1:23" s="49" customFormat="1" x14ac:dyDescent="0.4">
      <c r="B188" s="8">
        <f t="shared" si="2"/>
        <v>176</v>
      </c>
      <c r="C188" s="41" t="s">
        <v>89</v>
      </c>
      <c r="D188" s="42" t="s">
        <v>86</v>
      </c>
      <c r="E188" s="69" t="s">
        <v>90</v>
      </c>
      <c r="F188" s="70" t="s">
        <v>113</v>
      </c>
      <c r="G188" s="70">
        <v>7</v>
      </c>
      <c r="H188" s="71">
        <v>2</v>
      </c>
      <c r="I188" s="82"/>
      <c r="J188" s="83"/>
      <c r="K188" s="74" t="s">
        <v>15</v>
      </c>
      <c r="L188" s="75" t="s">
        <v>52</v>
      </c>
      <c r="M188" s="76" t="s">
        <v>53</v>
      </c>
      <c r="N188" s="77" t="s">
        <v>126</v>
      </c>
      <c r="O188" s="78" t="s">
        <v>86</v>
      </c>
      <c r="P188" s="79" t="s">
        <v>86</v>
      </c>
      <c r="Q188" s="79" t="s">
        <v>55</v>
      </c>
      <c r="R188" s="79" t="s">
        <v>87</v>
      </c>
      <c r="S188" s="79" t="s">
        <v>88</v>
      </c>
      <c r="T188" s="79" t="s">
        <v>88</v>
      </c>
      <c r="U188" s="80"/>
      <c r="V188" s="84">
        <v>50</v>
      </c>
      <c r="W188" s="84"/>
    </row>
    <row r="189" spans="1:23" s="49" customFormat="1" x14ac:dyDescent="0.4">
      <c r="B189" s="8">
        <f t="shared" si="2"/>
        <v>177</v>
      </c>
      <c r="C189" s="41" t="s">
        <v>91</v>
      </c>
      <c r="D189" s="42" t="s">
        <v>87</v>
      </c>
      <c r="E189" s="69" t="s">
        <v>92</v>
      </c>
      <c r="F189" s="70" t="s">
        <v>113</v>
      </c>
      <c r="G189" s="70">
        <v>7</v>
      </c>
      <c r="H189" s="71">
        <v>3</v>
      </c>
      <c r="I189" s="82"/>
      <c r="J189" s="83"/>
      <c r="K189" s="74" t="s">
        <v>15</v>
      </c>
      <c r="L189" s="75" t="s">
        <v>52</v>
      </c>
      <c r="M189" s="76" t="s">
        <v>53</v>
      </c>
      <c r="N189" s="77" t="s">
        <v>126</v>
      </c>
      <c r="O189" s="78" t="s">
        <v>93</v>
      </c>
      <c r="P189" s="79" t="s">
        <v>93</v>
      </c>
      <c r="Q189" s="79" t="s">
        <v>55</v>
      </c>
      <c r="R189" s="79" t="s">
        <v>87</v>
      </c>
      <c r="S189" s="79" t="s">
        <v>87</v>
      </c>
      <c r="T189" s="79" t="s">
        <v>88</v>
      </c>
      <c r="U189" s="85"/>
      <c r="V189" s="81">
        <v>50</v>
      </c>
      <c r="W189" s="84"/>
    </row>
    <row r="190" spans="1:23" s="49" customFormat="1" x14ac:dyDescent="0.4">
      <c r="B190" s="8">
        <f t="shared" si="2"/>
        <v>178</v>
      </c>
      <c r="C190" s="41" t="s">
        <v>94</v>
      </c>
      <c r="D190" s="67" t="s">
        <v>86</v>
      </c>
      <c r="E190" s="86" t="s">
        <v>92</v>
      </c>
      <c r="F190" s="70" t="s">
        <v>113</v>
      </c>
      <c r="G190" s="70">
        <v>7</v>
      </c>
      <c r="H190" s="71">
        <v>4</v>
      </c>
      <c r="I190" s="82"/>
      <c r="J190" s="83"/>
      <c r="K190" s="74" t="s">
        <v>15</v>
      </c>
      <c r="L190" s="75" t="s">
        <v>52</v>
      </c>
      <c r="M190" s="76" t="s">
        <v>53</v>
      </c>
      <c r="N190" s="77" t="s">
        <v>127</v>
      </c>
      <c r="O190" s="78" t="s">
        <v>88</v>
      </c>
      <c r="P190" s="79" t="s">
        <v>86</v>
      </c>
      <c r="Q190" s="79" t="s">
        <v>55</v>
      </c>
      <c r="R190" s="79" t="s">
        <v>87</v>
      </c>
      <c r="S190" s="79" t="s">
        <v>86</v>
      </c>
      <c r="T190" s="79" t="s">
        <v>87</v>
      </c>
      <c r="U190" s="85"/>
      <c r="V190" s="84">
        <v>50</v>
      </c>
      <c r="W190" s="84"/>
    </row>
    <row r="191" spans="1:23" s="49" customFormat="1" x14ac:dyDescent="0.4">
      <c r="B191" s="8">
        <f t="shared" si="2"/>
        <v>179</v>
      </c>
      <c r="C191" s="41" t="s">
        <v>95</v>
      </c>
      <c r="D191" s="42" t="s">
        <v>88</v>
      </c>
      <c r="E191" s="69" t="s">
        <v>92</v>
      </c>
      <c r="F191" s="70" t="s">
        <v>113</v>
      </c>
      <c r="G191" s="70">
        <v>7</v>
      </c>
      <c r="H191" s="71">
        <v>5</v>
      </c>
      <c r="I191" s="97"/>
      <c r="J191" s="83"/>
      <c r="K191" s="74" t="s">
        <v>15</v>
      </c>
      <c r="L191" s="75" t="s">
        <v>52</v>
      </c>
      <c r="M191" s="76" t="s">
        <v>53</v>
      </c>
      <c r="N191" s="77" t="s">
        <v>128</v>
      </c>
      <c r="O191" s="78" t="s">
        <v>88</v>
      </c>
      <c r="P191" s="79" t="s">
        <v>93</v>
      </c>
      <c r="Q191" s="79" t="s">
        <v>55</v>
      </c>
      <c r="R191" s="79" t="s">
        <v>88</v>
      </c>
      <c r="S191" s="79" t="s">
        <v>87</v>
      </c>
      <c r="T191" s="79" t="s">
        <v>88</v>
      </c>
      <c r="U191" s="85"/>
      <c r="V191" s="81">
        <v>50</v>
      </c>
      <c r="W191" s="84"/>
    </row>
    <row r="192" spans="1:23" s="49" customFormat="1" x14ac:dyDescent="0.4">
      <c r="B192" s="8">
        <f t="shared" si="2"/>
        <v>180</v>
      </c>
      <c r="C192" s="64" t="s">
        <v>17</v>
      </c>
      <c r="D192" s="42" t="s">
        <v>50</v>
      </c>
      <c r="E192" s="69" t="s">
        <v>51</v>
      </c>
      <c r="F192" s="70" t="s">
        <v>113</v>
      </c>
      <c r="G192" s="70">
        <v>7</v>
      </c>
      <c r="H192" s="71">
        <v>6</v>
      </c>
      <c r="I192" s="82">
        <v>711000</v>
      </c>
      <c r="J192" s="73"/>
      <c r="K192" s="74" t="s">
        <v>15</v>
      </c>
      <c r="L192" s="75" t="s">
        <v>52</v>
      </c>
      <c r="M192" s="76" t="s">
        <v>162</v>
      </c>
      <c r="N192" s="77"/>
      <c r="O192" s="78">
        <v>6</v>
      </c>
      <c r="P192" s="79" t="s">
        <v>129</v>
      </c>
      <c r="Q192" s="79" t="s">
        <v>121</v>
      </c>
      <c r="R192" s="79" t="s">
        <v>129</v>
      </c>
      <c r="S192" s="79">
        <v>6</v>
      </c>
      <c r="T192" s="79">
        <v>9</v>
      </c>
      <c r="U192" s="80"/>
      <c r="V192" s="84">
        <v>50</v>
      </c>
      <c r="W192" s="81"/>
    </row>
    <row r="193" spans="2:23" s="49" customFormat="1" x14ac:dyDescent="0.4">
      <c r="B193" s="8">
        <f t="shared" si="2"/>
        <v>181</v>
      </c>
      <c r="C193" s="54" t="s">
        <v>18</v>
      </c>
      <c r="D193" s="42" t="s">
        <v>56</v>
      </c>
      <c r="E193" s="69" t="s">
        <v>51</v>
      </c>
      <c r="F193" s="70" t="s">
        <v>113</v>
      </c>
      <c r="G193" s="70">
        <v>7</v>
      </c>
      <c r="H193" s="71">
        <v>7</v>
      </c>
      <c r="I193" s="82" t="s">
        <v>61</v>
      </c>
      <c r="J193" s="83"/>
      <c r="K193" s="74" t="s">
        <v>15</v>
      </c>
      <c r="L193" s="75" t="s">
        <v>52</v>
      </c>
      <c r="M193" s="76" t="s">
        <v>14</v>
      </c>
      <c r="N193" s="77"/>
      <c r="O193" s="78">
        <v>3</v>
      </c>
      <c r="P193" s="79" t="s">
        <v>129</v>
      </c>
      <c r="Q193" s="79" t="s">
        <v>122</v>
      </c>
      <c r="R193" s="79" t="s">
        <v>129</v>
      </c>
      <c r="S193" s="79">
        <v>3</v>
      </c>
      <c r="T193" s="79" t="s">
        <v>133</v>
      </c>
      <c r="U193" s="80"/>
      <c r="V193" s="81">
        <v>50</v>
      </c>
      <c r="W193" s="84"/>
    </row>
    <row r="194" spans="2:23" s="49" customFormat="1" ht="56.25" x14ac:dyDescent="0.4">
      <c r="B194" s="8">
        <f t="shared" si="2"/>
        <v>182</v>
      </c>
      <c r="C194" s="64" t="s">
        <v>19</v>
      </c>
      <c r="D194" s="52" t="s">
        <v>98</v>
      </c>
      <c r="E194" s="69" t="s">
        <v>57</v>
      </c>
      <c r="F194" s="70" t="s">
        <v>113</v>
      </c>
      <c r="G194" s="70">
        <v>7</v>
      </c>
      <c r="H194" s="71">
        <v>8</v>
      </c>
      <c r="I194" s="82">
        <f ca="1">INDIRECT("補記シート!D"&amp;18+3*(G194-1))</f>
        <v>0</v>
      </c>
      <c r="J194" s="83"/>
      <c r="K194" s="74" t="s">
        <v>62</v>
      </c>
      <c r="L194" s="75" t="s">
        <v>52</v>
      </c>
      <c r="M194" s="87" t="s">
        <v>106</v>
      </c>
      <c r="N194" s="77"/>
      <c r="O194" s="78">
        <v>7</v>
      </c>
      <c r="P194" s="79" t="s">
        <v>129</v>
      </c>
      <c r="Q194" s="79" t="s">
        <v>122</v>
      </c>
      <c r="R194" s="79" t="s">
        <v>129</v>
      </c>
      <c r="S194" s="79">
        <v>7</v>
      </c>
      <c r="T194" s="79" t="s">
        <v>134</v>
      </c>
      <c r="U194" s="85"/>
      <c r="V194" s="84">
        <v>50</v>
      </c>
      <c r="W194" s="84"/>
    </row>
    <row r="195" spans="2:23" s="49" customFormat="1" ht="131.25" x14ac:dyDescent="0.4">
      <c r="B195" s="8">
        <f t="shared" si="2"/>
        <v>183</v>
      </c>
      <c r="C195" s="54" t="s">
        <v>23</v>
      </c>
      <c r="D195" s="67" t="s">
        <v>96</v>
      </c>
      <c r="E195" s="86" t="s">
        <v>58</v>
      </c>
      <c r="F195" s="70" t="s">
        <v>113</v>
      </c>
      <c r="G195" s="70">
        <v>7</v>
      </c>
      <c r="H195" s="71">
        <v>9</v>
      </c>
      <c r="I195" s="82" t="e">
        <f ca="1">VLOOKUP(INDIRECT("'リリース・フラグ及び一時停止 解除に関する届出書'!E"&amp;31+G195),ツール処理シート!$I$3:$J$7,2,0)</f>
        <v>#N/A</v>
      </c>
      <c r="J195" s="83"/>
      <c r="K195" s="74" t="s">
        <v>64</v>
      </c>
      <c r="L195" s="88" t="s">
        <v>116</v>
      </c>
      <c r="M195" s="87" t="s">
        <v>110</v>
      </c>
      <c r="N195" s="77"/>
      <c r="O195" s="78">
        <v>1</v>
      </c>
      <c r="P195" s="79" t="s">
        <v>129</v>
      </c>
      <c r="Q195" s="79" t="s">
        <v>122</v>
      </c>
      <c r="R195" s="79" t="s">
        <v>129</v>
      </c>
      <c r="S195" s="79">
        <v>1</v>
      </c>
      <c r="T195" s="79" t="s">
        <v>133</v>
      </c>
      <c r="U195" s="85"/>
      <c r="V195" s="81">
        <v>50</v>
      </c>
      <c r="W195" s="84"/>
    </row>
    <row r="196" spans="2:23" s="49" customFormat="1" ht="37.5" x14ac:dyDescent="0.4">
      <c r="B196" s="8">
        <f t="shared" si="2"/>
        <v>184</v>
      </c>
      <c r="C196" s="64" t="s">
        <v>191</v>
      </c>
      <c r="D196" s="67" t="s">
        <v>96</v>
      </c>
      <c r="E196" s="86" t="s">
        <v>59</v>
      </c>
      <c r="F196" s="70" t="s">
        <v>113</v>
      </c>
      <c r="G196" s="70">
        <v>7</v>
      </c>
      <c r="H196" s="71">
        <v>10</v>
      </c>
      <c r="I196" s="82" t="str">
        <f ca="1">IF(INDIRECT("'リリース・フラグ及び一時停止 解除に関する届出書'!I"&amp;31+G196)="","",INDIRECT("'リリース・フラグ及び一時停止 解除に関する届出書'!I"&amp;31+G196))</f>
        <v/>
      </c>
      <c r="J196" s="83"/>
      <c r="K196" s="74" t="s">
        <v>64</v>
      </c>
      <c r="L196" s="88" t="s">
        <v>111</v>
      </c>
      <c r="M196" s="87" t="s">
        <v>75</v>
      </c>
      <c r="N196" s="77"/>
      <c r="O196" s="78">
        <v>11</v>
      </c>
      <c r="P196" s="79" t="s">
        <v>129</v>
      </c>
      <c r="Q196" s="79" t="s">
        <v>122</v>
      </c>
      <c r="R196" s="79" t="s">
        <v>129</v>
      </c>
      <c r="S196" s="79">
        <v>11</v>
      </c>
      <c r="T196" s="79" t="s">
        <v>133</v>
      </c>
      <c r="U196" s="85"/>
      <c r="V196" s="84">
        <v>50</v>
      </c>
      <c r="W196" s="84"/>
    </row>
    <row r="197" spans="2:23" s="49" customFormat="1" ht="75" x14ac:dyDescent="0.4">
      <c r="B197" s="8">
        <f t="shared" si="2"/>
        <v>185</v>
      </c>
      <c r="C197" s="54" t="s">
        <v>24</v>
      </c>
      <c r="D197" s="67" t="s">
        <v>99</v>
      </c>
      <c r="E197" s="86" t="s">
        <v>60</v>
      </c>
      <c r="F197" s="70" t="s">
        <v>113</v>
      </c>
      <c r="G197" s="70">
        <v>7</v>
      </c>
      <c r="H197" s="71">
        <v>11</v>
      </c>
      <c r="I197" s="50">
        <f ca="1">IF(INDIRECT("'リリース・フラグ及び一時停止 解除に関する届出書'!N"&amp;31+G197)&lt;&gt;"",INDIRECT("'リリース・フラグ及び一時停止 解除に関する届出書'!N"&amp;31+G197),ツール処理シート!I198)</f>
        <v>0</v>
      </c>
      <c r="J197" s="83"/>
      <c r="K197" s="74" t="s">
        <v>64</v>
      </c>
      <c r="L197" s="88" t="s">
        <v>112</v>
      </c>
      <c r="M197" s="87" t="s">
        <v>286</v>
      </c>
      <c r="N197" s="77"/>
      <c r="O197" s="78">
        <v>8</v>
      </c>
      <c r="P197" s="79" t="s">
        <v>129</v>
      </c>
      <c r="Q197" s="79" t="s">
        <v>122</v>
      </c>
      <c r="R197" s="79" t="s">
        <v>117</v>
      </c>
      <c r="S197" s="79">
        <v>8</v>
      </c>
      <c r="T197" s="79">
        <v>9</v>
      </c>
      <c r="U197" s="89"/>
      <c r="V197" s="81">
        <v>50</v>
      </c>
      <c r="W197" s="84"/>
    </row>
    <row r="198" spans="2:23" s="49" customFormat="1" ht="56.25" x14ac:dyDescent="0.4">
      <c r="B198" s="8">
        <f t="shared" si="2"/>
        <v>186</v>
      </c>
      <c r="C198" s="64" t="s">
        <v>170</v>
      </c>
      <c r="D198" s="67" t="s">
        <v>100</v>
      </c>
      <c r="E198" s="86" t="s">
        <v>59</v>
      </c>
      <c r="F198" s="70" t="s">
        <v>113</v>
      </c>
      <c r="G198" s="70">
        <v>7</v>
      </c>
      <c r="H198" s="71">
        <v>12</v>
      </c>
      <c r="I198" s="82">
        <f ca="1">INDIRECT("補記シート!D"&amp;16+G198*3)</f>
        <v>0</v>
      </c>
      <c r="J198" s="83"/>
      <c r="K198" s="74" t="s">
        <v>62</v>
      </c>
      <c r="L198" s="88" t="s">
        <v>52</v>
      </c>
      <c r="M198" s="87" t="s">
        <v>166</v>
      </c>
      <c r="N198" s="77"/>
      <c r="O198" s="78">
        <v>8</v>
      </c>
      <c r="P198" s="79" t="s">
        <v>129</v>
      </c>
      <c r="Q198" s="79" t="s">
        <v>122</v>
      </c>
      <c r="R198" s="79" t="s">
        <v>117</v>
      </c>
      <c r="S198" s="79">
        <v>8</v>
      </c>
      <c r="T198" s="79">
        <v>9</v>
      </c>
      <c r="U198" s="89"/>
      <c r="V198" s="84">
        <v>50</v>
      </c>
      <c r="W198" s="84"/>
    </row>
    <row r="199" spans="2:23" s="49" customFormat="1" ht="75" x14ac:dyDescent="0.4">
      <c r="B199" s="8">
        <f t="shared" si="2"/>
        <v>187</v>
      </c>
      <c r="C199" s="54" t="s">
        <v>20</v>
      </c>
      <c r="D199" s="67" t="s">
        <v>102</v>
      </c>
      <c r="E199" s="43" t="s">
        <v>59</v>
      </c>
      <c r="F199" s="8" t="s">
        <v>113</v>
      </c>
      <c r="G199" s="10">
        <v>7</v>
      </c>
      <c r="H199" s="41">
        <v>13</v>
      </c>
      <c r="I199" s="50" t="str">
        <f ca="1">IF(OR(INDIRECT("'リリース・フラグ及び一時停止 解除に関する届出書'!C"&amp;31+G199)="追加",INDIRECT("'リリース・フラグ及び一時停止 解除に関する届出書'!C"&amp;31+G199)="変更"),1,"")</f>
        <v/>
      </c>
      <c r="J199" s="51"/>
      <c r="K199" s="44" t="s">
        <v>64</v>
      </c>
      <c r="L199" s="11" t="s">
        <v>168</v>
      </c>
      <c r="M199" s="54" t="s">
        <v>189</v>
      </c>
      <c r="N199" s="55" t="s">
        <v>353</v>
      </c>
      <c r="O199" s="47">
        <v>1</v>
      </c>
      <c r="P199" s="9" t="s">
        <v>129</v>
      </c>
      <c r="Q199" s="9" t="s">
        <v>130</v>
      </c>
      <c r="R199" s="9" t="s">
        <v>117</v>
      </c>
      <c r="S199" s="9">
        <v>1</v>
      </c>
      <c r="T199" s="9">
        <v>9</v>
      </c>
      <c r="U199" s="11"/>
      <c r="V199" s="48">
        <v>50</v>
      </c>
      <c r="W199" s="48"/>
    </row>
    <row r="200" spans="2:23" s="49" customFormat="1" ht="37.5" x14ac:dyDescent="0.4">
      <c r="B200" s="8">
        <f t="shared" si="2"/>
        <v>188</v>
      </c>
      <c r="C200" s="54" t="s">
        <v>171</v>
      </c>
      <c r="D200" s="68" t="s">
        <v>101</v>
      </c>
      <c r="E200" s="86" t="s">
        <v>97</v>
      </c>
      <c r="F200" s="70" t="s">
        <v>113</v>
      </c>
      <c r="G200" s="75">
        <v>7</v>
      </c>
      <c r="H200" s="71">
        <v>14</v>
      </c>
      <c r="I200" s="82"/>
      <c r="J200" s="83"/>
      <c r="K200" s="74" t="s">
        <v>15</v>
      </c>
      <c r="L200" s="75" t="s">
        <v>52</v>
      </c>
      <c r="M200" s="87" t="s">
        <v>107</v>
      </c>
      <c r="N200" s="90"/>
      <c r="O200" s="78">
        <v>1</v>
      </c>
      <c r="P200" s="79" t="s">
        <v>129</v>
      </c>
      <c r="Q200" s="79" t="s">
        <v>131</v>
      </c>
      <c r="R200" s="79" t="s">
        <v>117</v>
      </c>
      <c r="S200" s="79">
        <v>1</v>
      </c>
      <c r="T200" s="79" t="s">
        <v>135</v>
      </c>
      <c r="U200" s="88"/>
      <c r="V200" s="84">
        <v>50</v>
      </c>
      <c r="W200" s="81"/>
    </row>
    <row r="201" spans="2:23" s="49" customFormat="1" ht="75" x14ac:dyDescent="0.4">
      <c r="B201" s="8">
        <f t="shared" si="2"/>
        <v>189</v>
      </c>
      <c r="C201" s="64" t="s">
        <v>172</v>
      </c>
      <c r="D201" s="67" t="s">
        <v>103</v>
      </c>
      <c r="E201" s="86" t="s">
        <v>67</v>
      </c>
      <c r="F201" s="70" t="s">
        <v>113</v>
      </c>
      <c r="G201" s="70">
        <v>7</v>
      </c>
      <c r="H201" s="71">
        <v>15</v>
      </c>
      <c r="I201" s="50" t="str">
        <f ca="1">IF(I199=1,TEXT(DATE(INDIRECT("'リリース・フラグ及び一時停止 解除に関する届出書'!I26"),INDIRECT("'リリース・フラグ及び一時停止 解除に関する届出書'!O26"),INDIRECT("'リリース・フラグ及び一時停止 解除に関する届出書'!U26")),"YYYYMMDD"),"")</f>
        <v/>
      </c>
      <c r="J201" s="83"/>
      <c r="K201" s="74" t="s">
        <v>64</v>
      </c>
      <c r="L201" s="88" t="s">
        <v>167</v>
      </c>
      <c r="M201" s="87" t="s">
        <v>190</v>
      </c>
      <c r="N201" s="90"/>
      <c r="O201" s="78">
        <v>8</v>
      </c>
      <c r="P201" s="79" t="s">
        <v>129</v>
      </c>
      <c r="Q201" s="79" t="s">
        <v>124</v>
      </c>
      <c r="R201" s="79" t="s">
        <v>117</v>
      </c>
      <c r="S201" s="79">
        <v>8</v>
      </c>
      <c r="T201" s="79">
        <v>9</v>
      </c>
      <c r="U201" s="80" t="s">
        <v>138</v>
      </c>
      <c r="V201" s="81">
        <v>50</v>
      </c>
      <c r="W201" s="84"/>
    </row>
    <row r="202" spans="2:23" s="49" customFormat="1" ht="37.5" x14ac:dyDescent="0.4">
      <c r="B202" s="8">
        <f t="shared" si="2"/>
        <v>190</v>
      </c>
      <c r="C202" s="54" t="s">
        <v>173</v>
      </c>
      <c r="D202" s="67" t="s">
        <v>54</v>
      </c>
      <c r="E202" s="86" t="s">
        <v>65</v>
      </c>
      <c r="F202" s="70" t="s">
        <v>113</v>
      </c>
      <c r="G202" s="70">
        <v>7</v>
      </c>
      <c r="H202" s="71">
        <v>16</v>
      </c>
      <c r="I202" s="82"/>
      <c r="J202" s="83"/>
      <c r="K202" s="74" t="s">
        <v>15</v>
      </c>
      <c r="L202" s="75" t="s">
        <v>52</v>
      </c>
      <c r="M202" s="76" t="s">
        <v>53</v>
      </c>
      <c r="N202" s="77"/>
      <c r="O202" s="78">
        <v>1</v>
      </c>
      <c r="P202" s="79" t="s">
        <v>129</v>
      </c>
      <c r="Q202" s="79" t="s">
        <v>131</v>
      </c>
      <c r="R202" s="79" t="s">
        <v>117</v>
      </c>
      <c r="S202" s="79">
        <v>1</v>
      </c>
      <c r="T202" s="79" t="s">
        <v>66</v>
      </c>
      <c r="U202" s="89"/>
      <c r="V202" s="84">
        <v>50</v>
      </c>
      <c r="W202" s="84"/>
    </row>
    <row r="203" spans="2:23" s="49" customFormat="1" x14ac:dyDescent="0.4">
      <c r="B203" s="8">
        <f t="shared" si="2"/>
        <v>191</v>
      </c>
      <c r="C203" s="54" t="s">
        <v>174</v>
      </c>
      <c r="D203" s="67" t="s">
        <v>96</v>
      </c>
      <c r="E203" s="91" t="s">
        <v>67</v>
      </c>
      <c r="F203" s="70" t="s">
        <v>113</v>
      </c>
      <c r="G203" s="75">
        <v>7</v>
      </c>
      <c r="H203" s="71">
        <v>17</v>
      </c>
      <c r="I203" s="82">
        <v>29991231</v>
      </c>
      <c r="J203" s="83"/>
      <c r="K203" s="74" t="s">
        <v>109</v>
      </c>
      <c r="L203" s="88" t="s">
        <v>52</v>
      </c>
      <c r="M203" s="87" t="s">
        <v>108</v>
      </c>
      <c r="N203" s="90"/>
      <c r="O203" s="78">
        <v>8</v>
      </c>
      <c r="P203" s="79" t="s">
        <v>129</v>
      </c>
      <c r="Q203" s="79" t="s">
        <v>131</v>
      </c>
      <c r="R203" s="79" t="s">
        <v>117</v>
      </c>
      <c r="S203" s="79">
        <v>8</v>
      </c>
      <c r="T203" s="79">
        <v>9</v>
      </c>
      <c r="U203" s="88"/>
      <c r="V203" s="81">
        <v>50</v>
      </c>
      <c r="W203" s="84"/>
    </row>
    <row r="204" spans="2:23" s="49" customFormat="1" ht="37.5" x14ac:dyDescent="0.4">
      <c r="B204" s="8">
        <f t="shared" si="2"/>
        <v>192</v>
      </c>
      <c r="C204" s="54" t="s">
        <v>204</v>
      </c>
      <c r="D204" s="67" t="s">
        <v>54</v>
      </c>
      <c r="E204" s="86" t="s">
        <v>69</v>
      </c>
      <c r="F204" s="70" t="s">
        <v>113</v>
      </c>
      <c r="G204" s="70">
        <v>7</v>
      </c>
      <c r="H204" s="71">
        <v>18</v>
      </c>
      <c r="I204" s="82"/>
      <c r="J204" s="83"/>
      <c r="K204" s="74" t="s">
        <v>15</v>
      </c>
      <c r="L204" s="75" t="s">
        <v>52</v>
      </c>
      <c r="M204" s="76" t="s">
        <v>53</v>
      </c>
      <c r="N204" s="77"/>
      <c r="O204" s="78">
        <v>1</v>
      </c>
      <c r="P204" s="79" t="s">
        <v>129</v>
      </c>
      <c r="Q204" s="79" t="s">
        <v>131</v>
      </c>
      <c r="R204" s="79" t="s">
        <v>117</v>
      </c>
      <c r="S204" s="79">
        <v>1</v>
      </c>
      <c r="T204" s="79" t="s">
        <v>66</v>
      </c>
      <c r="U204" s="89"/>
      <c r="V204" s="84">
        <v>50</v>
      </c>
      <c r="W204" s="84"/>
    </row>
    <row r="205" spans="2:23" s="49" customFormat="1" ht="75" x14ac:dyDescent="0.4">
      <c r="B205" s="8">
        <f t="shared" si="2"/>
        <v>193</v>
      </c>
      <c r="C205" s="54" t="s">
        <v>205</v>
      </c>
      <c r="D205" s="67" t="s">
        <v>104</v>
      </c>
      <c r="E205" s="91" t="s">
        <v>70</v>
      </c>
      <c r="F205" s="70" t="s">
        <v>113</v>
      </c>
      <c r="G205" s="70">
        <v>7</v>
      </c>
      <c r="H205" s="71">
        <v>19</v>
      </c>
      <c r="I205" s="82" t="str">
        <f ca="1">IF(INDIRECT("'リリース・フラグ及び一時停止 解除に関する届出書'!W"&amp;31+G205)="リリース実行可","RELE",IF(INDIRECT("'リリース・フラグ及び一時停止 解除に関する届出書'!W"&amp;31+G205)="リリース実行不可","NREL",""))</f>
        <v>RELE</v>
      </c>
      <c r="J205" s="83"/>
      <c r="K205" s="74" t="s">
        <v>64</v>
      </c>
      <c r="L205" s="88" t="s">
        <v>118</v>
      </c>
      <c r="M205" s="87" t="s">
        <v>119</v>
      </c>
      <c r="N205" s="77"/>
      <c r="O205" s="78">
        <v>4</v>
      </c>
      <c r="P205" s="79" t="s">
        <v>129</v>
      </c>
      <c r="Q205" s="79" t="s">
        <v>123</v>
      </c>
      <c r="R205" s="79" t="s">
        <v>117</v>
      </c>
      <c r="S205" s="79">
        <v>4</v>
      </c>
      <c r="T205" s="79" t="s">
        <v>136</v>
      </c>
      <c r="U205" s="80" t="s">
        <v>138</v>
      </c>
      <c r="V205" s="81">
        <v>50</v>
      </c>
      <c r="W205" s="84"/>
    </row>
    <row r="206" spans="2:23" s="49" customFormat="1" ht="37.5" x14ac:dyDescent="0.4">
      <c r="B206" s="8">
        <f t="shared" ref="B206:B269" si="3">ROW()-12</f>
        <v>194</v>
      </c>
      <c r="C206" s="54" t="s">
        <v>206</v>
      </c>
      <c r="D206" s="67" t="s">
        <v>63</v>
      </c>
      <c r="E206" s="86" t="s">
        <v>69</v>
      </c>
      <c r="F206" s="70" t="s">
        <v>113</v>
      </c>
      <c r="G206" s="70">
        <v>7</v>
      </c>
      <c r="H206" s="71">
        <v>20</v>
      </c>
      <c r="I206" s="82"/>
      <c r="J206" s="83"/>
      <c r="K206" s="74" t="s">
        <v>15</v>
      </c>
      <c r="L206" s="75" t="s">
        <v>52</v>
      </c>
      <c r="M206" s="76" t="s">
        <v>53</v>
      </c>
      <c r="N206" s="77"/>
      <c r="O206" s="78">
        <v>1</v>
      </c>
      <c r="P206" s="79" t="s">
        <v>129</v>
      </c>
      <c r="Q206" s="79" t="s">
        <v>131</v>
      </c>
      <c r="R206" s="79" t="s">
        <v>117</v>
      </c>
      <c r="S206" s="79">
        <v>1</v>
      </c>
      <c r="T206" s="79" t="s">
        <v>66</v>
      </c>
      <c r="U206" s="89"/>
      <c r="V206" s="84">
        <v>50</v>
      </c>
      <c r="W206" s="84"/>
    </row>
    <row r="207" spans="2:23" s="49" customFormat="1" ht="75" x14ac:dyDescent="0.4">
      <c r="B207" s="8">
        <f t="shared" si="3"/>
        <v>195</v>
      </c>
      <c r="C207" s="54" t="s">
        <v>207</v>
      </c>
      <c r="D207" s="67" t="s">
        <v>105</v>
      </c>
      <c r="E207" s="91" t="s">
        <v>70</v>
      </c>
      <c r="F207" s="70" t="s">
        <v>113</v>
      </c>
      <c r="G207" s="70">
        <v>7</v>
      </c>
      <c r="H207" s="71">
        <v>21</v>
      </c>
      <c r="I207" s="50" t="str">
        <f ca="1">IF(INDIRECT("'リリース・フラグ及び一時停止 解除に関する届出書'!R"&amp;31+G207)="リリース実行可","RELE",IF(INDIRECT("'リリース・フラグ及び一時停止 解除に関する届出書'!R"&amp;31+G207)="リリース実行不可","NREL",""))</f>
        <v>RELE</v>
      </c>
      <c r="J207" s="83"/>
      <c r="K207" s="74" t="s">
        <v>64</v>
      </c>
      <c r="L207" s="88" t="s">
        <v>118</v>
      </c>
      <c r="M207" s="87" t="s">
        <v>119</v>
      </c>
      <c r="N207" s="77"/>
      <c r="O207" s="78">
        <v>4</v>
      </c>
      <c r="P207" s="79" t="s">
        <v>129</v>
      </c>
      <c r="Q207" s="79" t="s">
        <v>124</v>
      </c>
      <c r="R207" s="79" t="s">
        <v>117</v>
      </c>
      <c r="S207" s="79">
        <v>4</v>
      </c>
      <c r="T207" s="79" t="s">
        <v>137</v>
      </c>
      <c r="U207" s="80" t="s">
        <v>138</v>
      </c>
      <c r="V207" s="81">
        <v>50</v>
      </c>
      <c r="W207" s="84"/>
    </row>
    <row r="208" spans="2:23" s="49" customFormat="1" x14ac:dyDescent="0.4">
      <c r="B208" s="8">
        <f t="shared" si="3"/>
        <v>196</v>
      </c>
      <c r="C208" s="54" t="s">
        <v>21</v>
      </c>
      <c r="D208" s="67" t="s">
        <v>63</v>
      </c>
      <c r="E208" s="86" t="s">
        <v>72</v>
      </c>
      <c r="F208" s="70" t="s">
        <v>113</v>
      </c>
      <c r="G208" s="70">
        <v>7</v>
      </c>
      <c r="H208" s="71">
        <v>22</v>
      </c>
      <c r="I208" s="82"/>
      <c r="J208" s="83"/>
      <c r="K208" s="74" t="s">
        <v>15</v>
      </c>
      <c r="L208" s="75" t="s">
        <v>52</v>
      </c>
      <c r="M208" s="76" t="s">
        <v>53</v>
      </c>
      <c r="N208" s="77"/>
      <c r="O208" s="78">
        <v>1</v>
      </c>
      <c r="P208" s="79" t="s">
        <v>129</v>
      </c>
      <c r="Q208" s="79" t="s">
        <v>131</v>
      </c>
      <c r="R208" s="79" t="s">
        <v>117</v>
      </c>
      <c r="S208" s="79">
        <v>1</v>
      </c>
      <c r="T208" s="79" t="s">
        <v>73</v>
      </c>
      <c r="U208" s="89"/>
      <c r="V208" s="84">
        <v>50</v>
      </c>
      <c r="W208" s="84"/>
    </row>
    <row r="209" spans="1:23" s="49" customFormat="1" ht="75" x14ac:dyDescent="0.4">
      <c r="B209" s="8">
        <f t="shared" si="3"/>
        <v>197</v>
      </c>
      <c r="C209" s="54" t="s">
        <v>25</v>
      </c>
      <c r="D209" s="67" t="s">
        <v>105</v>
      </c>
      <c r="E209" s="91" t="s">
        <v>74</v>
      </c>
      <c r="F209" s="70" t="s">
        <v>113</v>
      </c>
      <c r="G209" s="70">
        <v>7</v>
      </c>
      <c r="H209" s="71">
        <v>23</v>
      </c>
      <c r="I209" s="157" t="str">
        <f ca="1">IF(INDIRECT("'リリース・フラグ及び一時停止 解除に関する届出書'!AB"&amp;31+G209)="解除","0000",IF(INDIRECT("'リリース・フラグ及び一時停止 解除に関する届出書'!AB"&amp;31+G209)="一時停止","9999",""))</f>
        <v/>
      </c>
      <c r="J209" s="83"/>
      <c r="K209" s="74" t="s">
        <v>64</v>
      </c>
      <c r="L209" s="92" t="s">
        <v>120</v>
      </c>
      <c r="M209" s="87" t="s">
        <v>139</v>
      </c>
      <c r="N209" s="90"/>
      <c r="O209" s="78">
        <v>4</v>
      </c>
      <c r="P209" s="79" t="s">
        <v>129</v>
      </c>
      <c r="Q209" s="79" t="s">
        <v>68</v>
      </c>
      <c r="R209" s="79" t="s">
        <v>117</v>
      </c>
      <c r="S209" s="79">
        <v>4</v>
      </c>
      <c r="T209" s="79">
        <v>9</v>
      </c>
      <c r="U209" s="80" t="s">
        <v>138</v>
      </c>
      <c r="V209" s="81">
        <v>50</v>
      </c>
      <c r="W209" s="93"/>
    </row>
    <row r="210" spans="1:23" x14ac:dyDescent="0.4">
      <c r="A210" s="49"/>
      <c r="B210" s="8">
        <f t="shared" si="3"/>
        <v>198</v>
      </c>
      <c r="C210" s="63" t="s">
        <v>177</v>
      </c>
      <c r="D210" s="45" t="s">
        <v>140</v>
      </c>
      <c r="E210" s="53" t="s">
        <v>141</v>
      </c>
      <c r="F210" s="70" t="s">
        <v>113</v>
      </c>
      <c r="G210" s="63">
        <v>7</v>
      </c>
      <c r="H210" s="71">
        <v>24</v>
      </c>
      <c r="I210" s="50"/>
      <c r="J210" s="51"/>
      <c r="K210" s="44" t="s">
        <v>62</v>
      </c>
      <c r="L210" s="10" t="s">
        <v>52</v>
      </c>
      <c r="M210" s="45"/>
      <c r="N210" s="46"/>
      <c r="O210" s="47" t="s">
        <v>142</v>
      </c>
      <c r="P210" s="79" t="s">
        <v>129</v>
      </c>
      <c r="Q210" s="128" t="s">
        <v>55</v>
      </c>
      <c r="R210" s="128"/>
      <c r="S210" s="128"/>
      <c r="T210" s="128"/>
      <c r="U210" s="129"/>
      <c r="V210" s="130"/>
      <c r="W210" s="130"/>
    </row>
    <row r="211" spans="1:23" ht="37.5" x14ac:dyDescent="0.4">
      <c r="A211" s="49"/>
      <c r="B211" s="8">
        <f t="shared" si="3"/>
        <v>199</v>
      </c>
      <c r="C211" s="41" t="s">
        <v>77</v>
      </c>
      <c r="D211" s="67" t="s">
        <v>71</v>
      </c>
      <c r="E211" s="86" t="s">
        <v>78</v>
      </c>
      <c r="F211" s="70" t="s">
        <v>113</v>
      </c>
      <c r="G211" s="70">
        <v>7</v>
      </c>
      <c r="H211" s="71">
        <v>25</v>
      </c>
      <c r="I211" s="82" t="str">
        <f ca="1">IF(INDIRECT("補記シート!D"&amp;17+G211*3)="","",INDIRECT("補記シート!D"&amp;17+G211*3))</f>
        <v/>
      </c>
      <c r="J211" s="83"/>
      <c r="K211" s="74" t="s">
        <v>62</v>
      </c>
      <c r="L211" s="75" t="s">
        <v>52</v>
      </c>
      <c r="M211" s="87" t="s">
        <v>163</v>
      </c>
      <c r="N211" s="90"/>
      <c r="O211" s="78">
        <v>10</v>
      </c>
      <c r="P211" s="79" t="s">
        <v>129</v>
      </c>
      <c r="Q211" s="128" t="s">
        <v>55</v>
      </c>
      <c r="R211" s="128"/>
      <c r="S211" s="128"/>
      <c r="T211" s="128"/>
      <c r="U211" s="131"/>
      <c r="V211" s="132"/>
      <c r="W211" s="132"/>
    </row>
    <row r="212" spans="1:23" ht="112.5" x14ac:dyDescent="0.4">
      <c r="A212" s="49"/>
      <c r="B212" s="8">
        <f t="shared" si="3"/>
        <v>200</v>
      </c>
      <c r="C212" s="41" t="s">
        <v>175</v>
      </c>
      <c r="D212" s="67" t="s">
        <v>54</v>
      </c>
      <c r="E212" s="86" t="s">
        <v>59</v>
      </c>
      <c r="F212" s="70" t="s">
        <v>113</v>
      </c>
      <c r="G212" s="70">
        <v>7</v>
      </c>
      <c r="H212" s="71">
        <v>26</v>
      </c>
      <c r="I212" s="50" t="str">
        <f ca="1">IF(I201="","",LEFT(I201,4)&amp;"/"&amp;MID(I201,5,2)&amp;"/"&amp;RIGHT(I201,2))</f>
        <v/>
      </c>
      <c r="J212" s="83"/>
      <c r="K212" s="74" t="s">
        <v>79</v>
      </c>
      <c r="L212" s="75" t="s">
        <v>52</v>
      </c>
      <c r="M212" s="54" t="s">
        <v>351</v>
      </c>
      <c r="N212" s="55" t="s">
        <v>352</v>
      </c>
      <c r="O212" s="78">
        <v>10</v>
      </c>
      <c r="P212" s="79" t="s">
        <v>129</v>
      </c>
      <c r="Q212" s="128" t="s">
        <v>55</v>
      </c>
      <c r="R212" s="128"/>
      <c r="S212" s="128"/>
      <c r="T212" s="128"/>
      <c r="U212" s="133"/>
      <c r="V212" s="132"/>
      <c r="W212" s="132"/>
    </row>
    <row r="213" spans="1:23" ht="56.25" x14ac:dyDescent="0.4">
      <c r="A213" s="49"/>
      <c r="B213" s="8">
        <f t="shared" si="3"/>
        <v>201</v>
      </c>
      <c r="C213" s="41" t="s">
        <v>176</v>
      </c>
      <c r="D213" s="67" t="s">
        <v>76</v>
      </c>
      <c r="E213" s="86" t="s">
        <v>59</v>
      </c>
      <c r="F213" s="70" t="s">
        <v>113</v>
      </c>
      <c r="G213" s="70">
        <v>7</v>
      </c>
      <c r="H213" s="71">
        <v>27</v>
      </c>
      <c r="I213" s="50" t="str">
        <f ca="1">LEFT(I198,4)&amp;"/"&amp;MID(I198,5,2)&amp;"/"&amp;RIGHT(I198,2)</f>
        <v>0//0</v>
      </c>
      <c r="J213" s="83"/>
      <c r="K213" s="74" t="s">
        <v>79</v>
      </c>
      <c r="L213" s="75" t="s">
        <v>52</v>
      </c>
      <c r="M213" s="94" t="s">
        <v>169</v>
      </c>
      <c r="N213" s="95"/>
      <c r="O213" s="78">
        <v>10</v>
      </c>
      <c r="P213" s="79" t="s">
        <v>115</v>
      </c>
      <c r="Q213" s="128" t="s">
        <v>55</v>
      </c>
      <c r="R213" s="128"/>
      <c r="S213" s="128"/>
      <c r="T213" s="128"/>
      <c r="U213" s="134"/>
      <c r="V213" s="135"/>
      <c r="W213" s="136"/>
    </row>
    <row r="214" spans="1:23" ht="56.25" x14ac:dyDescent="0.4">
      <c r="A214" s="49"/>
      <c r="B214" s="8">
        <f t="shared" si="3"/>
        <v>202</v>
      </c>
      <c r="C214" s="65" t="s">
        <v>178</v>
      </c>
      <c r="D214" s="56" t="s">
        <v>63</v>
      </c>
      <c r="E214" s="69" t="s">
        <v>60</v>
      </c>
      <c r="F214" s="70" t="s">
        <v>113</v>
      </c>
      <c r="G214" s="96">
        <v>7</v>
      </c>
      <c r="H214" s="71">
        <v>28</v>
      </c>
      <c r="I214" s="158">
        <v>401768</v>
      </c>
      <c r="J214" s="98"/>
      <c r="K214" s="99" t="s">
        <v>15</v>
      </c>
      <c r="L214" s="75" t="s">
        <v>52</v>
      </c>
      <c r="M214" s="76" t="s">
        <v>164</v>
      </c>
      <c r="N214" s="90" t="s">
        <v>165</v>
      </c>
      <c r="O214" s="78">
        <v>10</v>
      </c>
      <c r="P214" s="79" t="s">
        <v>115</v>
      </c>
      <c r="Q214" s="128" t="s">
        <v>55</v>
      </c>
      <c r="R214" s="128"/>
      <c r="S214" s="128"/>
      <c r="T214" s="128"/>
      <c r="U214" s="134"/>
      <c r="V214" s="135"/>
      <c r="W214" s="137"/>
    </row>
    <row r="215" spans="1:23" ht="19.5" thickBot="1" x14ac:dyDescent="0.45">
      <c r="A215" s="49"/>
      <c r="B215" s="177">
        <f t="shared" si="3"/>
        <v>203</v>
      </c>
      <c r="C215" s="178" t="s">
        <v>179</v>
      </c>
      <c r="D215" s="183" t="s">
        <v>76</v>
      </c>
      <c r="E215" s="100" t="s">
        <v>80</v>
      </c>
      <c r="F215" s="101" t="s">
        <v>114</v>
      </c>
      <c r="G215" s="101">
        <v>7</v>
      </c>
      <c r="H215" s="184">
        <v>29</v>
      </c>
      <c r="I215" s="102">
        <v>401768</v>
      </c>
      <c r="J215" s="103"/>
      <c r="K215" s="104" t="s">
        <v>15</v>
      </c>
      <c r="L215" s="105" t="s">
        <v>52</v>
      </c>
      <c r="M215" s="106" t="s">
        <v>164</v>
      </c>
      <c r="N215" s="107"/>
      <c r="O215" s="108">
        <v>10</v>
      </c>
      <c r="P215" s="109" t="s">
        <v>115</v>
      </c>
      <c r="Q215" s="138" t="s">
        <v>55</v>
      </c>
      <c r="R215" s="138"/>
      <c r="S215" s="138"/>
      <c r="T215" s="138"/>
      <c r="U215" s="139"/>
      <c r="V215" s="140"/>
      <c r="W215" s="140"/>
    </row>
    <row r="216" spans="1:23" s="49" customFormat="1" ht="19.5" thickTop="1" x14ac:dyDescent="0.4">
      <c r="B216" s="175">
        <f t="shared" si="3"/>
        <v>204</v>
      </c>
      <c r="C216" s="176" t="s">
        <v>82</v>
      </c>
      <c r="D216" s="179" t="s">
        <v>84</v>
      </c>
      <c r="E216" s="180" t="s">
        <v>85</v>
      </c>
      <c r="F216" s="181" t="s">
        <v>113</v>
      </c>
      <c r="G216" s="181">
        <v>8</v>
      </c>
      <c r="H216" s="182">
        <v>1</v>
      </c>
      <c r="I216" s="72"/>
      <c r="J216" s="73"/>
      <c r="K216" s="74" t="s">
        <v>15</v>
      </c>
      <c r="L216" s="75" t="s">
        <v>52</v>
      </c>
      <c r="M216" s="76" t="s">
        <v>53</v>
      </c>
      <c r="N216" s="77" t="s">
        <v>125</v>
      </c>
      <c r="O216" s="78" t="s">
        <v>86</v>
      </c>
      <c r="P216" s="79" t="s">
        <v>83</v>
      </c>
      <c r="Q216" s="79" t="s">
        <v>55</v>
      </c>
      <c r="R216" s="79" t="s">
        <v>86</v>
      </c>
      <c r="S216" s="79" t="s">
        <v>83</v>
      </c>
      <c r="T216" s="79" t="s">
        <v>87</v>
      </c>
      <c r="U216" s="80"/>
      <c r="V216" s="81">
        <v>50</v>
      </c>
      <c r="W216" s="81"/>
    </row>
    <row r="217" spans="1:23" s="49" customFormat="1" x14ac:dyDescent="0.4">
      <c r="B217" s="8">
        <f t="shared" si="3"/>
        <v>205</v>
      </c>
      <c r="C217" s="41" t="s">
        <v>89</v>
      </c>
      <c r="D217" s="42" t="s">
        <v>86</v>
      </c>
      <c r="E217" s="69" t="s">
        <v>90</v>
      </c>
      <c r="F217" s="70" t="s">
        <v>113</v>
      </c>
      <c r="G217" s="70">
        <v>8</v>
      </c>
      <c r="H217" s="71">
        <v>2</v>
      </c>
      <c r="I217" s="82"/>
      <c r="J217" s="83"/>
      <c r="K217" s="74" t="s">
        <v>15</v>
      </c>
      <c r="L217" s="75" t="s">
        <v>52</v>
      </c>
      <c r="M217" s="76" t="s">
        <v>53</v>
      </c>
      <c r="N217" s="77" t="s">
        <v>126</v>
      </c>
      <c r="O217" s="78" t="s">
        <v>86</v>
      </c>
      <c r="P217" s="79" t="s">
        <v>86</v>
      </c>
      <c r="Q217" s="79" t="s">
        <v>55</v>
      </c>
      <c r="R217" s="79" t="s">
        <v>87</v>
      </c>
      <c r="S217" s="79" t="s">
        <v>88</v>
      </c>
      <c r="T217" s="79" t="s">
        <v>88</v>
      </c>
      <c r="U217" s="80"/>
      <c r="V217" s="84">
        <v>50</v>
      </c>
      <c r="W217" s="84"/>
    </row>
    <row r="218" spans="1:23" s="49" customFormat="1" x14ac:dyDescent="0.4">
      <c r="B218" s="8">
        <f t="shared" si="3"/>
        <v>206</v>
      </c>
      <c r="C218" s="41" t="s">
        <v>91</v>
      </c>
      <c r="D218" s="42" t="s">
        <v>87</v>
      </c>
      <c r="E218" s="69" t="s">
        <v>92</v>
      </c>
      <c r="F218" s="70" t="s">
        <v>113</v>
      </c>
      <c r="G218" s="70">
        <v>8</v>
      </c>
      <c r="H218" s="71">
        <v>3</v>
      </c>
      <c r="I218" s="82"/>
      <c r="J218" s="83"/>
      <c r="K218" s="74" t="s">
        <v>15</v>
      </c>
      <c r="L218" s="75" t="s">
        <v>52</v>
      </c>
      <c r="M218" s="76" t="s">
        <v>53</v>
      </c>
      <c r="N218" s="77" t="s">
        <v>126</v>
      </c>
      <c r="O218" s="78" t="s">
        <v>93</v>
      </c>
      <c r="P218" s="79" t="s">
        <v>93</v>
      </c>
      <c r="Q218" s="79" t="s">
        <v>55</v>
      </c>
      <c r="R218" s="79" t="s">
        <v>87</v>
      </c>
      <c r="S218" s="79" t="s">
        <v>87</v>
      </c>
      <c r="T218" s="79" t="s">
        <v>88</v>
      </c>
      <c r="U218" s="85"/>
      <c r="V218" s="81">
        <v>50</v>
      </c>
      <c r="W218" s="84"/>
    </row>
    <row r="219" spans="1:23" s="49" customFormat="1" x14ac:dyDescent="0.4">
      <c r="B219" s="8">
        <f t="shared" si="3"/>
        <v>207</v>
      </c>
      <c r="C219" s="41" t="s">
        <v>94</v>
      </c>
      <c r="D219" s="67" t="s">
        <v>86</v>
      </c>
      <c r="E219" s="86" t="s">
        <v>92</v>
      </c>
      <c r="F219" s="70" t="s">
        <v>113</v>
      </c>
      <c r="G219" s="70">
        <v>8</v>
      </c>
      <c r="H219" s="71">
        <v>4</v>
      </c>
      <c r="I219" s="82"/>
      <c r="J219" s="83"/>
      <c r="K219" s="74" t="s">
        <v>15</v>
      </c>
      <c r="L219" s="75" t="s">
        <v>52</v>
      </c>
      <c r="M219" s="76" t="s">
        <v>53</v>
      </c>
      <c r="N219" s="77" t="s">
        <v>127</v>
      </c>
      <c r="O219" s="78" t="s">
        <v>88</v>
      </c>
      <c r="P219" s="79" t="s">
        <v>86</v>
      </c>
      <c r="Q219" s="79" t="s">
        <v>55</v>
      </c>
      <c r="R219" s="79" t="s">
        <v>87</v>
      </c>
      <c r="S219" s="79" t="s">
        <v>86</v>
      </c>
      <c r="T219" s="79" t="s">
        <v>87</v>
      </c>
      <c r="U219" s="85"/>
      <c r="V219" s="84">
        <v>50</v>
      </c>
      <c r="W219" s="84"/>
    </row>
    <row r="220" spans="1:23" s="49" customFormat="1" x14ac:dyDescent="0.4">
      <c r="B220" s="8">
        <f t="shared" si="3"/>
        <v>208</v>
      </c>
      <c r="C220" s="41" t="s">
        <v>95</v>
      </c>
      <c r="D220" s="42" t="s">
        <v>88</v>
      </c>
      <c r="E220" s="69" t="s">
        <v>92</v>
      </c>
      <c r="F220" s="70" t="s">
        <v>113</v>
      </c>
      <c r="G220" s="70">
        <v>8</v>
      </c>
      <c r="H220" s="71">
        <v>5</v>
      </c>
      <c r="I220" s="97"/>
      <c r="J220" s="83"/>
      <c r="K220" s="74" t="s">
        <v>15</v>
      </c>
      <c r="L220" s="75" t="s">
        <v>52</v>
      </c>
      <c r="M220" s="76" t="s">
        <v>53</v>
      </c>
      <c r="N220" s="77" t="s">
        <v>128</v>
      </c>
      <c r="O220" s="78" t="s">
        <v>88</v>
      </c>
      <c r="P220" s="79" t="s">
        <v>93</v>
      </c>
      <c r="Q220" s="79" t="s">
        <v>55</v>
      </c>
      <c r="R220" s="79" t="s">
        <v>88</v>
      </c>
      <c r="S220" s="79" t="s">
        <v>87</v>
      </c>
      <c r="T220" s="79" t="s">
        <v>88</v>
      </c>
      <c r="U220" s="85"/>
      <c r="V220" s="81">
        <v>50</v>
      </c>
      <c r="W220" s="84"/>
    </row>
    <row r="221" spans="1:23" s="49" customFormat="1" x14ac:dyDescent="0.4">
      <c r="B221" s="8">
        <f t="shared" si="3"/>
        <v>209</v>
      </c>
      <c r="C221" s="64" t="s">
        <v>17</v>
      </c>
      <c r="D221" s="42" t="s">
        <v>50</v>
      </c>
      <c r="E221" s="69" t="s">
        <v>51</v>
      </c>
      <c r="F221" s="70" t="s">
        <v>113</v>
      </c>
      <c r="G221" s="70">
        <v>8</v>
      </c>
      <c r="H221" s="71">
        <v>6</v>
      </c>
      <c r="I221" s="82">
        <v>711000</v>
      </c>
      <c r="J221" s="73"/>
      <c r="K221" s="74" t="s">
        <v>15</v>
      </c>
      <c r="L221" s="75" t="s">
        <v>52</v>
      </c>
      <c r="M221" s="76" t="s">
        <v>162</v>
      </c>
      <c r="N221" s="77"/>
      <c r="O221" s="78">
        <v>6</v>
      </c>
      <c r="P221" s="79" t="s">
        <v>129</v>
      </c>
      <c r="Q221" s="79" t="s">
        <v>121</v>
      </c>
      <c r="R221" s="79" t="s">
        <v>129</v>
      </c>
      <c r="S221" s="79">
        <v>6</v>
      </c>
      <c r="T221" s="79">
        <v>9</v>
      </c>
      <c r="U221" s="80"/>
      <c r="V221" s="84">
        <v>50</v>
      </c>
      <c r="W221" s="81"/>
    </row>
    <row r="222" spans="1:23" s="49" customFormat="1" x14ac:dyDescent="0.4">
      <c r="B222" s="8">
        <f t="shared" si="3"/>
        <v>210</v>
      </c>
      <c r="C222" s="54" t="s">
        <v>18</v>
      </c>
      <c r="D222" s="42" t="s">
        <v>56</v>
      </c>
      <c r="E222" s="69" t="s">
        <v>51</v>
      </c>
      <c r="F222" s="70" t="s">
        <v>113</v>
      </c>
      <c r="G222" s="70">
        <v>8</v>
      </c>
      <c r="H222" s="71">
        <v>7</v>
      </c>
      <c r="I222" s="82" t="s">
        <v>61</v>
      </c>
      <c r="J222" s="83"/>
      <c r="K222" s="74" t="s">
        <v>15</v>
      </c>
      <c r="L222" s="75" t="s">
        <v>52</v>
      </c>
      <c r="M222" s="76" t="s">
        <v>14</v>
      </c>
      <c r="N222" s="77"/>
      <c r="O222" s="78">
        <v>3</v>
      </c>
      <c r="P222" s="79" t="s">
        <v>129</v>
      </c>
      <c r="Q222" s="79" t="s">
        <v>122</v>
      </c>
      <c r="R222" s="79" t="s">
        <v>129</v>
      </c>
      <c r="S222" s="79">
        <v>3</v>
      </c>
      <c r="T222" s="79" t="s">
        <v>133</v>
      </c>
      <c r="U222" s="80"/>
      <c r="V222" s="81">
        <v>50</v>
      </c>
      <c r="W222" s="84"/>
    </row>
    <row r="223" spans="1:23" s="49" customFormat="1" ht="56.25" x14ac:dyDescent="0.4">
      <c r="B223" s="8">
        <f t="shared" si="3"/>
        <v>211</v>
      </c>
      <c r="C223" s="64" t="s">
        <v>19</v>
      </c>
      <c r="D223" s="52" t="s">
        <v>98</v>
      </c>
      <c r="E223" s="69" t="s">
        <v>57</v>
      </c>
      <c r="F223" s="70" t="s">
        <v>113</v>
      </c>
      <c r="G223" s="70">
        <v>8</v>
      </c>
      <c r="H223" s="71">
        <v>8</v>
      </c>
      <c r="I223" s="82">
        <f ca="1">INDIRECT("補記シート!D"&amp;18+3*(G223-1))</f>
        <v>0</v>
      </c>
      <c r="J223" s="83"/>
      <c r="K223" s="74" t="s">
        <v>62</v>
      </c>
      <c r="L223" s="75" t="s">
        <v>52</v>
      </c>
      <c r="M223" s="87" t="s">
        <v>106</v>
      </c>
      <c r="N223" s="77"/>
      <c r="O223" s="78">
        <v>7</v>
      </c>
      <c r="P223" s="79" t="s">
        <v>129</v>
      </c>
      <c r="Q223" s="79" t="s">
        <v>122</v>
      </c>
      <c r="R223" s="79" t="s">
        <v>129</v>
      </c>
      <c r="S223" s="79">
        <v>7</v>
      </c>
      <c r="T223" s="79" t="s">
        <v>134</v>
      </c>
      <c r="U223" s="85"/>
      <c r="V223" s="84">
        <v>50</v>
      </c>
      <c r="W223" s="84"/>
    </row>
    <row r="224" spans="1:23" s="49" customFormat="1" ht="131.25" x14ac:dyDescent="0.4">
      <c r="B224" s="8">
        <f t="shared" si="3"/>
        <v>212</v>
      </c>
      <c r="C224" s="54" t="s">
        <v>23</v>
      </c>
      <c r="D224" s="67" t="s">
        <v>96</v>
      </c>
      <c r="E224" s="86" t="s">
        <v>58</v>
      </c>
      <c r="F224" s="70" t="s">
        <v>113</v>
      </c>
      <c r="G224" s="70">
        <v>8</v>
      </c>
      <c r="H224" s="71">
        <v>9</v>
      </c>
      <c r="I224" s="82" t="e">
        <f ca="1">VLOOKUP(INDIRECT("'リリース・フラグ及び一時停止 解除に関する届出書'!E"&amp;31+G224),ツール処理シート!$I$3:$J$7,2,0)</f>
        <v>#N/A</v>
      </c>
      <c r="J224" s="83"/>
      <c r="K224" s="74" t="s">
        <v>64</v>
      </c>
      <c r="L224" s="88" t="s">
        <v>116</v>
      </c>
      <c r="M224" s="87" t="s">
        <v>110</v>
      </c>
      <c r="N224" s="77"/>
      <c r="O224" s="78">
        <v>1</v>
      </c>
      <c r="P224" s="79" t="s">
        <v>129</v>
      </c>
      <c r="Q224" s="79" t="s">
        <v>122</v>
      </c>
      <c r="R224" s="79" t="s">
        <v>129</v>
      </c>
      <c r="S224" s="79">
        <v>1</v>
      </c>
      <c r="T224" s="79" t="s">
        <v>133</v>
      </c>
      <c r="U224" s="85"/>
      <c r="V224" s="81">
        <v>50</v>
      </c>
      <c r="W224" s="84"/>
    </row>
    <row r="225" spans="1:23" s="49" customFormat="1" ht="37.5" x14ac:dyDescent="0.4">
      <c r="B225" s="8">
        <f t="shared" si="3"/>
        <v>213</v>
      </c>
      <c r="C225" s="64" t="s">
        <v>191</v>
      </c>
      <c r="D225" s="67" t="s">
        <v>96</v>
      </c>
      <c r="E225" s="86" t="s">
        <v>59</v>
      </c>
      <c r="F225" s="70" t="s">
        <v>113</v>
      </c>
      <c r="G225" s="70">
        <v>8</v>
      </c>
      <c r="H225" s="71">
        <v>10</v>
      </c>
      <c r="I225" s="82" t="str">
        <f ca="1">IF(INDIRECT("'リリース・フラグ及び一時停止 解除に関する届出書'!I"&amp;31+G225)="","",INDIRECT("'リリース・フラグ及び一時停止 解除に関する届出書'!I"&amp;31+G225))</f>
        <v/>
      </c>
      <c r="J225" s="83"/>
      <c r="K225" s="74" t="s">
        <v>64</v>
      </c>
      <c r="L225" s="88" t="s">
        <v>111</v>
      </c>
      <c r="M225" s="87" t="s">
        <v>75</v>
      </c>
      <c r="N225" s="77"/>
      <c r="O225" s="78">
        <v>11</v>
      </c>
      <c r="P225" s="79" t="s">
        <v>129</v>
      </c>
      <c r="Q225" s="79" t="s">
        <v>122</v>
      </c>
      <c r="R225" s="79" t="s">
        <v>129</v>
      </c>
      <c r="S225" s="79">
        <v>11</v>
      </c>
      <c r="T225" s="79" t="s">
        <v>133</v>
      </c>
      <c r="U225" s="85"/>
      <c r="V225" s="84">
        <v>50</v>
      </c>
      <c r="W225" s="84"/>
    </row>
    <row r="226" spans="1:23" s="49" customFormat="1" ht="75" x14ac:dyDescent="0.4">
      <c r="B226" s="8">
        <f t="shared" si="3"/>
        <v>214</v>
      </c>
      <c r="C226" s="54" t="s">
        <v>24</v>
      </c>
      <c r="D226" s="67" t="s">
        <v>99</v>
      </c>
      <c r="E226" s="86" t="s">
        <v>60</v>
      </c>
      <c r="F226" s="70" t="s">
        <v>113</v>
      </c>
      <c r="G226" s="70">
        <v>8</v>
      </c>
      <c r="H226" s="71">
        <v>11</v>
      </c>
      <c r="I226" s="50">
        <f ca="1">IF(INDIRECT("'リリース・フラグ及び一時停止 解除に関する届出書'!N"&amp;31+G226)&lt;&gt;"",INDIRECT("'リリース・フラグ及び一時停止 解除に関する届出書'!N"&amp;31+G226),ツール処理シート!I227)</f>
        <v>0</v>
      </c>
      <c r="J226" s="83"/>
      <c r="K226" s="74" t="s">
        <v>64</v>
      </c>
      <c r="L226" s="88" t="s">
        <v>112</v>
      </c>
      <c r="M226" s="87" t="s">
        <v>286</v>
      </c>
      <c r="N226" s="77"/>
      <c r="O226" s="78">
        <v>8</v>
      </c>
      <c r="P226" s="79" t="s">
        <v>129</v>
      </c>
      <c r="Q226" s="79" t="s">
        <v>122</v>
      </c>
      <c r="R226" s="79" t="s">
        <v>117</v>
      </c>
      <c r="S226" s="79">
        <v>8</v>
      </c>
      <c r="T226" s="79">
        <v>9</v>
      </c>
      <c r="U226" s="89"/>
      <c r="V226" s="81">
        <v>50</v>
      </c>
      <c r="W226" s="84"/>
    </row>
    <row r="227" spans="1:23" s="49" customFormat="1" ht="56.25" x14ac:dyDescent="0.4">
      <c r="B227" s="8">
        <f t="shared" si="3"/>
        <v>215</v>
      </c>
      <c r="C227" s="64" t="s">
        <v>170</v>
      </c>
      <c r="D227" s="67" t="s">
        <v>100</v>
      </c>
      <c r="E227" s="86" t="s">
        <v>59</v>
      </c>
      <c r="F227" s="70" t="s">
        <v>113</v>
      </c>
      <c r="G227" s="70">
        <v>8</v>
      </c>
      <c r="H227" s="71">
        <v>12</v>
      </c>
      <c r="I227" s="82">
        <f ca="1">INDIRECT("補記シート!D"&amp;16+G227*3)</f>
        <v>0</v>
      </c>
      <c r="J227" s="83"/>
      <c r="K227" s="74" t="s">
        <v>62</v>
      </c>
      <c r="L227" s="88" t="s">
        <v>52</v>
      </c>
      <c r="M227" s="87" t="s">
        <v>166</v>
      </c>
      <c r="N227" s="77"/>
      <c r="O227" s="78">
        <v>8</v>
      </c>
      <c r="P227" s="79" t="s">
        <v>129</v>
      </c>
      <c r="Q227" s="79" t="s">
        <v>122</v>
      </c>
      <c r="R227" s="79" t="s">
        <v>117</v>
      </c>
      <c r="S227" s="79">
        <v>8</v>
      </c>
      <c r="T227" s="79">
        <v>9</v>
      </c>
      <c r="U227" s="89"/>
      <c r="V227" s="84">
        <v>50</v>
      </c>
      <c r="W227" s="84"/>
    </row>
    <row r="228" spans="1:23" s="49" customFormat="1" ht="75" x14ac:dyDescent="0.4">
      <c r="B228" s="8">
        <f t="shared" si="3"/>
        <v>216</v>
      </c>
      <c r="C228" s="54" t="s">
        <v>20</v>
      </c>
      <c r="D228" s="67" t="s">
        <v>102</v>
      </c>
      <c r="E228" s="43" t="s">
        <v>59</v>
      </c>
      <c r="F228" s="8" t="s">
        <v>113</v>
      </c>
      <c r="G228" s="10">
        <v>8</v>
      </c>
      <c r="H228" s="41">
        <v>13</v>
      </c>
      <c r="I228" s="50" t="str">
        <f ca="1">IF(OR(INDIRECT("'リリース・フラグ及び一時停止 解除に関する届出書'!C"&amp;31+G228)="追加",INDIRECT("'リリース・フラグ及び一時停止 解除に関する届出書'!C"&amp;31+G228)="変更"),1,"")</f>
        <v/>
      </c>
      <c r="J228" s="51"/>
      <c r="K228" s="44" t="s">
        <v>64</v>
      </c>
      <c r="L228" s="11" t="s">
        <v>168</v>
      </c>
      <c r="M228" s="54" t="s">
        <v>189</v>
      </c>
      <c r="N228" s="55" t="s">
        <v>353</v>
      </c>
      <c r="O228" s="47">
        <v>1</v>
      </c>
      <c r="P228" s="9" t="s">
        <v>129</v>
      </c>
      <c r="Q228" s="9" t="s">
        <v>130</v>
      </c>
      <c r="R228" s="9" t="s">
        <v>117</v>
      </c>
      <c r="S228" s="9">
        <v>1</v>
      </c>
      <c r="T228" s="9">
        <v>9</v>
      </c>
      <c r="U228" s="11"/>
      <c r="V228" s="48">
        <v>50</v>
      </c>
      <c r="W228" s="48"/>
    </row>
    <row r="229" spans="1:23" s="49" customFormat="1" ht="37.5" x14ac:dyDescent="0.4">
      <c r="B229" s="8">
        <f t="shared" si="3"/>
        <v>217</v>
      </c>
      <c r="C229" s="54" t="s">
        <v>171</v>
      </c>
      <c r="D229" s="68" t="s">
        <v>101</v>
      </c>
      <c r="E229" s="86" t="s">
        <v>97</v>
      </c>
      <c r="F229" s="70" t="s">
        <v>113</v>
      </c>
      <c r="G229" s="75">
        <v>8</v>
      </c>
      <c r="H229" s="71">
        <v>14</v>
      </c>
      <c r="I229" s="82"/>
      <c r="J229" s="83"/>
      <c r="K229" s="74" t="s">
        <v>15</v>
      </c>
      <c r="L229" s="75" t="s">
        <v>52</v>
      </c>
      <c r="M229" s="87" t="s">
        <v>107</v>
      </c>
      <c r="N229" s="90"/>
      <c r="O229" s="78">
        <v>1</v>
      </c>
      <c r="P229" s="79" t="s">
        <v>129</v>
      </c>
      <c r="Q229" s="79" t="s">
        <v>131</v>
      </c>
      <c r="R229" s="79" t="s">
        <v>117</v>
      </c>
      <c r="S229" s="79">
        <v>1</v>
      </c>
      <c r="T229" s="79" t="s">
        <v>135</v>
      </c>
      <c r="U229" s="88"/>
      <c r="V229" s="84">
        <v>50</v>
      </c>
      <c r="W229" s="81"/>
    </row>
    <row r="230" spans="1:23" s="49" customFormat="1" ht="75" x14ac:dyDescent="0.4">
      <c r="B230" s="8">
        <f t="shared" si="3"/>
        <v>218</v>
      </c>
      <c r="C230" s="64" t="s">
        <v>172</v>
      </c>
      <c r="D230" s="67" t="s">
        <v>103</v>
      </c>
      <c r="E230" s="86" t="s">
        <v>67</v>
      </c>
      <c r="F230" s="70" t="s">
        <v>113</v>
      </c>
      <c r="G230" s="70">
        <v>8</v>
      </c>
      <c r="H230" s="71">
        <v>15</v>
      </c>
      <c r="I230" s="50" t="str">
        <f ca="1">IF(I228=1,TEXT(DATE(INDIRECT("'リリース・フラグ及び一時停止 解除に関する届出書'!I26"),INDIRECT("'リリース・フラグ及び一時停止 解除に関する届出書'!O26"),INDIRECT("'リリース・フラグ及び一時停止 解除に関する届出書'!U26")),"YYYYMMDD"),"")</f>
        <v/>
      </c>
      <c r="J230" s="83"/>
      <c r="K230" s="74" t="s">
        <v>64</v>
      </c>
      <c r="L230" s="88" t="s">
        <v>167</v>
      </c>
      <c r="M230" s="87" t="s">
        <v>190</v>
      </c>
      <c r="N230" s="90"/>
      <c r="O230" s="78">
        <v>8</v>
      </c>
      <c r="P230" s="79" t="s">
        <v>129</v>
      </c>
      <c r="Q230" s="79" t="s">
        <v>124</v>
      </c>
      <c r="R230" s="79" t="s">
        <v>117</v>
      </c>
      <c r="S230" s="79">
        <v>8</v>
      </c>
      <c r="T230" s="79">
        <v>9</v>
      </c>
      <c r="U230" s="80" t="s">
        <v>138</v>
      </c>
      <c r="V230" s="81">
        <v>50</v>
      </c>
      <c r="W230" s="84"/>
    </row>
    <row r="231" spans="1:23" s="49" customFormat="1" ht="37.5" x14ac:dyDescent="0.4">
      <c r="B231" s="8">
        <f t="shared" si="3"/>
        <v>219</v>
      </c>
      <c r="C231" s="54" t="s">
        <v>173</v>
      </c>
      <c r="D231" s="67" t="s">
        <v>54</v>
      </c>
      <c r="E231" s="86" t="s">
        <v>65</v>
      </c>
      <c r="F231" s="70" t="s">
        <v>113</v>
      </c>
      <c r="G231" s="70">
        <v>8</v>
      </c>
      <c r="H231" s="71">
        <v>16</v>
      </c>
      <c r="I231" s="82"/>
      <c r="J231" s="83"/>
      <c r="K231" s="74" t="s">
        <v>15</v>
      </c>
      <c r="L231" s="75" t="s">
        <v>52</v>
      </c>
      <c r="M231" s="76" t="s">
        <v>53</v>
      </c>
      <c r="N231" s="77"/>
      <c r="O231" s="78">
        <v>1</v>
      </c>
      <c r="P231" s="79" t="s">
        <v>129</v>
      </c>
      <c r="Q231" s="79" t="s">
        <v>131</v>
      </c>
      <c r="R231" s="79" t="s">
        <v>117</v>
      </c>
      <c r="S231" s="79">
        <v>1</v>
      </c>
      <c r="T231" s="79" t="s">
        <v>66</v>
      </c>
      <c r="U231" s="89"/>
      <c r="V231" s="84">
        <v>50</v>
      </c>
      <c r="W231" s="84"/>
    </row>
    <row r="232" spans="1:23" s="49" customFormat="1" x14ac:dyDescent="0.4">
      <c r="B232" s="8">
        <f t="shared" si="3"/>
        <v>220</v>
      </c>
      <c r="C232" s="54" t="s">
        <v>174</v>
      </c>
      <c r="D232" s="67" t="s">
        <v>96</v>
      </c>
      <c r="E232" s="91" t="s">
        <v>67</v>
      </c>
      <c r="F232" s="70" t="s">
        <v>113</v>
      </c>
      <c r="G232" s="75">
        <v>8</v>
      </c>
      <c r="H232" s="71">
        <v>17</v>
      </c>
      <c r="I232" s="82">
        <v>29991231</v>
      </c>
      <c r="J232" s="83"/>
      <c r="K232" s="74" t="s">
        <v>109</v>
      </c>
      <c r="L232" s="88" t="s">
        <v>52</v>
      </c>
      <c r="M232" s="87" t="s">
        <v>108</v>
      </c>
      <c r="N232" s="90"/>
      <c r="O232" s="78">
        <v>8</v>
      </c>
      <c r="P232" s="79" t="s">
        <v>129</v>
      </c>
      <c r="Q232" s="79" t="s">
        <v>131</v>
      </c>
      <c r="R232" s="79" t="s">
        <v>117</v>
      </c>
      <c r="S232" s="79">
        <v>8</v>
      </c>
      <c r="T232" s="79">
        <v>9</v>
      </c>
      <c r="U232" s="88"/>
      <c r="V232" s="81">
        <v>50</v>
      </c>
      <c r="W232" s="84"/>
    </row>
    <row r="233" spans="1:23" s="49" customFormat="1" ht="37.5" x14ac:dyDescent="0.4">
      <c r="B233" s="8">
        <f t="shared" si="3"/>
        <v>221</v>
      </c>
      <c r="C233" s="54" t="s">
        <v>204</v>
      </c>
      <c r="D233" s="67" t="s">
        <v>54</v>
      </c>
      <c r="E233" s="86" t="s">
        <v>69</v>
      </c>
      <c r="F233" s="70" t="s">
        <v>113</v>
      </c>
      <c r="G233" s="70">
        <v>8</v>
      </c>
      <c r="H233" s="71">
        <v>18</v>
      </c>
      <c r="I233" s="82"/>
      <c r="J233" s="83"/>
      <c r="K233" s="74" t="s">
        <v>15</v>
      </c>
      <c r="L233" s="75" t="s">
        <v>52</v>
      </c>
      <c r="M233" s="76" t="s">
        <v>53</v>
      </c>
      <c r="N233" s="77"/>
      <c r="O233" s="78">
        <v>1</v>
      </c>
      <c r="P233" s="79" t="s">
        <v>129</v>
      </c>
      <c r="Q233" s="79" t="s">
        <v>131</v>
      </c>
      <c r="R233" s="79" t="s">
        <v>117</v>
      </c>
      <c r="S233" s="79">
        <v>1</v>
      </c>
      <c r="T233" s="79" t="s">
        <v>66</v>
      </c>
      <c r="U233" s="89"/>
      <c r="V233" s="84">
        <v>50</v>
      </c>
      <c r="W233" s="84"/>
    </row>
    <row r="234" spans="1:23" s="49" customFormat="1" ht="75" x14ac:dyDescent="0.4">
      <c r="B234" s="8">
        <f t="shared" si="3"/>
        <v>222</v>
      </c>
      <c r="C234" s="54" t="s">
        <v>205</v>
      </c>
      <c r="D234" s="67" t="s">
        <v>104</v>
      </c>
      <c r="E234" s="91" t="s">
        <v>70</v>
      </c>
      <c r="F234" s="70" t="s">
        <v>113</v>
      </c>
      <c r="G234" s="70">
        <v>8</v>
      </c>
      <c r="H234" s="71">
        <v>19</v>
      </c>
      <c r="I234" s="82" t="str">
        <f ca="1">IF(INDIRECT("'リリース・フラグ及び一時停止 解除に関する届出書'!W"&amp;31+G234)="リリース実行可","RELE",IF(INDIRECT("'リリース・フラグ及び一時停止 解除に関する届出書'!W"&amp;31+G234)="リリース実行不可","NREL",""))</f>
        <v>RELE</v>
      </c>
      <c r="J234" s="83"/>
      <c r="K234" s="74" t="s">
        <v>64</v>
      </c>
      <c r="L234" s="88" t="s">
        <v>118</v>
      </c>
      <c r="M234" s="87" t="s">
        <v>119</v>
      </c>
      <c r="N234" s="77"/>
      <c r="O234" s="78">
        <v>4</v>
      </c>
      <c r="P234" s="79" t="s">
        <v>129</v>
      </c>
      <c r="Q234" s="79" t="s">
        <v>123</v>
      </c>
      <c r="R234" s="79" t="s">
        <v>117</v>
      </c>
      <c r="S234" s="79">
        <v>4</v>
      </c>
      <c r="T234" s="79" t="s">
        <v>136</v>
      </c>
      <c r="U234" s="80" t="s">
        <v>138</v>
      </c>
      <c r="V234" s="81">
        <v>50</v>
      </c>
      <c r="W234" s="84"/>
    </row>
    <row r="235" spans="1:23" s="49" customFormat="1" ht="37.5" x14ac:dyDescent="0.4">
      <c r="B235" s="8">
        <f t="shared" si="3"/>
        <v>223</v>
      </c>
      <c r="C235" s="54" t="s">
        <v>206</v>
      </c>
      <c r="D235" s="67" t="s">
        <v>63</v>
      </c>
      <c r="E235" s="86" t="s">
        <v>69</v>
      </c>
      <c r="F235" s="70" t="s">
        <v>113</v>
      </c>
      <c r="G235" s="70">
        <v>8</v>
      </c>
      <c r="H235" s="71">
        <v>20</v>
      </c>
      <c r="I235" s="82"/>
      <c r="J235" s="83"/>
      <c r="K235" s="74" t="s">
        <v>15</v>
      </c>
      <c r="L235" s="75" t="s">
        <v>52</v>
      </c>
      <c r="M235" s="76" t="s">
        <v>53</v>
      </c>
      <c r="N235" s="77"/>
      <c r="O235" s="78">
        <v>1</v>
      </c>
      <c r="P235" s="79" t="s">
        <v>129</v>
      </c>
      <c r="Q235" s="79" t="s">
        <v>131</v>
      </c>
      <c r="R235" s="79" t="s">
        <v>117</v>
      </c>
      <c r="S235" s="79">
        <v>1</v>
      </c>
      <c r="T235" s="79" t="s">
        <v>66</v>
      </c>
      <c r="U235" s="89"/>
      <c r="V235" s="84">
        <v>50</v>
      </c>
      <c r="W235" s="84"/>
    </row>
    <row r="236" spans="1:23" s="49" customFormat="1" ht="75" x14ac:dyDescent="0.4">
      <c r="B236" s="8">
        <f t="shared" si="3"/>
        <v>224</v>
      </c>
      <c r="C236" s="54" t="s">
        <v>207</v>
      </c>
      <c r="D236" s="67" t="s">
        <v>105</v>
      </c>
      <c r="E236" s="91" t="s">
        <v>70</v>
      </c>
      <c r="F236" s="70" t="s">
        <v>113</v>
      </c>
      <c r="G236" s="70">
        <v>8</v>
      </c>
      <c r="H236" s="71">
        <v>21</v>
      </c>
      <c r="I236" s="50" t="str">
        <f ca="1">IF(INDIRECT("'リリース・フラグ及び一時停止 解除に関する届出書'!R"&amp;31+G236)="リリース実行可","RELE",IF(INDIRECT("'リリース・フラグ及び一時停止 解除に関する届出書'!R"&amp;31+G236)="リリース実行不可","NREL",""))</f>
        <v>RELE</v>
      </c>
      <c r="J236" s="83"/>
      <c r="K236" s="74" t="s">
        <v>64</v>
      </c>
      <c r="L236" s="88" t="s">
        <v>118</v>
      </c>
      <c r="M236" s="87" t="s">
        <v>119</v>
      </c>
      <c r="N236" s="77"/>
      <c r="O236" s="78">
        <v>4</v>
      </c>
      <c r="P236" s="79" t="s">
        <v>129</v>
      </c>
      <c r="Q236" s="79" t="s">
        <v>124</v>
      </c>
      <c r="R236" s="79" t="s">
        <v>117</v>
      </c>
      <c r="S236" s="79">
        <v>4</v>
      </c>
      <c r="T236" s="79" t="s">
        <v>137</v>
      </c>
      <c r="U236" s="80" t="s">
        <v>138</v>
      </c>
      <c r="V236" s="81">
        <v>50</v>
      </c>
      <c r="W236" s="84"/>
    </row>
    <row r="237" spans="1:23" s="49" customFormat="1" x14ac:dyDescent="0.4">
      <c r="B237" s="8">
        <f t="shared" si="3"/>
        <v>225</v>
      </c>
      <c r="C237" s="54" t="s">
        <v>21</v>
      </c>
      <c r="D237" s="67" t="s">
        <v>63</v>
      </c>
      <c r="E237" s="86" t="s">
        <v>72</v>
      </c>
      <c r="F237" s="70" t="s">
        <v>113</v>
      </c>
      <c r="G237" s="70">
        <v>8</v>
      </c>
      <c r="H237" s="71">
        <v>22</v>
      </c>
      <c r="I237" s="82"/>
      <c r="J237" s="83"/>
      <c r="K237" s="74" t="s">
        <v>15</v>
      </c>
      <c r="L237" s="75" t="s">
        <v>52</v>
      </c>
      <c r="M237" s="76" t="s">
        <v>53</v>
      </c>
      <c r="N237" s="77"/>
      <c r="O237" s="78">
        <v>1</v>
      </c>
      <c r="P237" s="79" t="s">
        <v>129</v>
      </c>
      <c r="Q237" s="79" t="s">
        <v>131</v>
      </c>
      <c r="R237" s="79" t="s">
        <v>117</v>
      </c>
      <c r="S237" s="79">
        <v>1</v>
      </c>
      <c r="T237" s="79" t="s">
        <v>73</v>
      </c>
      <c r="U237" s="89"/>
      <c r="V237" s="84">
        <v>50</v>
      </c>
      <c r="W237" s="84"/>
    </row>
    <row r="238" spans="1:23" s="49" customFormat="1" ht="75" x14ac:dyDescent="0.4">
      <c r="B238" s="8">
        <f t="shared" si="3"/>
        <v>226</v>
      </c>
      <c r="C238" s="54" t="s">
        <v>25</v>
      </c>
      <c r="D238" s="67" t="s">
        <v>105</v>
      </c>
      <c r="E238" s="91" t="s">
        <v>74</v>
      </c>
      <c r="F238" s="70" t="s">
        <v>113</v>
      </c>
      <c r="G238" s="70">
        <v>8</v>
      </c>
      <c r="H238" s="71">
        <v>23</v>
      </c>
      <c r="I238" s="157" t="str">
        <f ca="1">IF(INDIRECT("'リリース・フラグ及び一時停止 解除に関する届出書'!AB"&amp;31+G238)="解除","0000",IF(INDIRECT("'リリース・フラグ及び一時停止 解除に関する届出書'!AB"&amp;31+G238)="一時停止","9999",""))</f>
        <v/>
      </c>
      <c r="J238" s="83"/>
      <c r="K238" s="74" t="s">
        <v>64</v>
      </c>
      <c r="L238" s="92" t="s">
        <v>120</v>
      </c>
      <c r="M238" s="87" t="s">
        <v>139</v>
      </c>
      <c r="N238" s="90"/>
      <c r="O238" s="78">
        <v>4</v>
      </c>
      <c r="P238" s="79" t="s">
        <v>129</v>
      </c>
      <c r="Q238" s="79" t="s">
        <v>68</v>
      </c>
      <c r="R238" s="79" t="s">
        <v>117</v>
      </c>
      <c r="S238" s="79">
        <v>4</v>
      </c>
      <c r="T238" s="79">
        <v>9</v>
      </c>
      <c r="U238" s="80" t="s">
        <v>138</v>
      </c>
      <c r="V238" s="81">
        <v>50</v>
      </c>
      <c r="W238" s="93"/>
    </row>
    <row r="239" spans="1:23" x14ac:dyDescent="0.4">
      <c r="A239" s="49"/>
      <c r="B239" s="8">
        <f t="shared" si="3"/>
        <v>227</v>
      </c>
      <c r="C239" s="63" t="s">
        <v>177</v>
      </c>
      <c r="D239" s="45" t="s">
        <v>140</v>
      </c>
      <c r="E239" s="53" t="s">
        <v>141</v>
      </c>
      <c r="F239" s="70" t="s">
        <v>113</v>
      </c>
      <c r="G239" s="63">
        <v>8</v>
      </c>
      <c r="H239" s="71">
        <v>24</v>
      </c>
      <c r="I239" s="50"/>
      <c r="J239" s="51"/>
      <c r="K239" s="44" t="s">
        <v>62</v>
      </c>
      <c r="L239" s="10" t="s">
        <v>52</v>
      </c>
      <c r="M239" s="45"/>
      <c r="N239" s="46"/>
      <c r="O239" s="47" t="s">
        <v>142</v>
      </c>
      <c r="P239" s="79" t="s">
        <v>129</v>
      </c>
      <c r="Q239" s="128" t="s">
        <v>55</v>
      </c>
      <c r="R239" s="128"/>
      <c r="S239" s="128"/>
      <c r="T239" s="128"/>
      <c r="U239" s="129"/>
      <c r="V239" s="130"/>
      <c r="W239" s="130"/>
    </row>
    <row r="240" spans="1:23" ht="37.5" x14ac:dyDescent="0.4">
      <c r="A240" s="49"/>
      <c r="B240" s="8">
        <f t="shared" si="3"/>
        <v>228</v>
      </c>
      <c r="C240" s="41" t="s">
        <v>77</v>
      </c>
      <c r="D240" s="67" t="s">
        <v>71</v>
      </c>
      <c r="E240" s="86" t="s">
        <v>78</v>
      </c>
      <c r="F240" s="70" t="s">
        <v>113</v>
      </c>
      <c r="G240" s="70">
        <v>8</v>
      </c>
      <c r="H240" s="71">
        <v>25</v>
      </c>
      <c r="I240" s="82" t="str">
        <f ca="1">IF(INDIRECT("補記シート!D"&amp;17+G240*3)="","",INDIRECT("補記シート!D"&amp;17+G240*3))</f>
        <v/>
      </c>
      <c r="J240" s="83"/>
      <c r="K240" s="74" t="s">
        <v>62</v>
      </c>
      <c r="L240" s="75" t="s">
        <v>52</v>
      </c>
      <c r="M240" s="87" t="s">
        <v>163</v>
      </c>
      <c r="N240" s="90"/>
      <c r="O240" s="78">
        <v>10</v>
      </c>
      <c r="P240" s="79" t="s">
        <v>129</v>
      </c>
      <c r="Q240" s="128" t="s">
        <v>55</v>
      </c>
      <c r="R240" s="128"/>
      <c r="S240" s="128"/>
      <c r="T240" s="128"/>
      <c r="U240" s="131"/>
      <c r="V240" s="132"/>
      <c r="W240" s="132"/>
    </row>
    <row r="241" spans="1:23" ht="112.5" x14ac:dyDescent="0.4">
      <c r="A241" s="49"/>
      <c r="B241" s="8">
        <f t="shared" si="3"/>
        <v>229</v>
      </c>
      <c r="C241" s="41" t="s">
        <v>175</v>
      </c>
      <c r="D241" s="67" t="s">
        <v>54</v>
      </c>
      <c r="E241" s="86" t="s">
        <v>59</v>
      </c>
      <c r="F241" s="70" t="s">
        <v>113</v>
      </c>
      <c r="G241" s="70">
        <v>8</v>
      </c>
      <c r="H241" s="71">
        <v>26</v>
      </c>
      <c r="I241" s="50" t="str">
        <f ca="1">IF(I230="","",LEFT(I230,4)&amp;"/"&amp;MID(I230,5,2)&amp;"/"&amp;RIGHT(I230,2))</f>
        <v/>
      </c>
      <c r="J241" s="83"/>
      <c r="K241" s="74" t="s">
        <v>79</v>
      </c>
      <c r="L241" s="75" t="s">
        <v>52</v>
      </c>
      <c r="M241" s="54" t="s">
        <v>351</v>
      </c>
      <c r="N241" s="55" t="s">
        <v>352</v>
      </c>
      <c r="O241" s="78">
        <v>10</v>
      </c>
      <c r="P241" s="79" t="s">
        <v>129</v>
      </c>
      <c r="Q241" s="128" t="s">
        <v>55</v>
      </c>
      <c r="R241" s="128"/>
      <c r="S241" s="128"/>
      <c r="T241" s="128"/>
      <c r="U241" s="133"/>
      <c r="V241" s="132"/>
      <c r="W241" s="132"/>
    </row>
    <row r="242" spans="1:23" ht="56.25" x14ac:dyDescent="0.4">
      <c r="A242" s="49"/>
      <c r="B242" s="8">
        <f t="shared" si="3"/>
        <v>230</v>
      </c>
      <c r="C242" s="41" t="s">
        <v>176</v>
      </c>
      <c r="D242" s="67" t="s">
        <v>76</v>
      </c>
      <c r="E242" s="86" t="s">
        <v>59</v>
      </c>
      <c r="F242" s="70" t="s">
        <v>113</v>
      </c>
      <c r="G242" s="70">
        <v>8</v>
      </c>
      <c r="H242" s="71">
        <v>27</v>
      </c>
      <c r="I242" s="50" t="str">
        <f ca="1">LEFT(I227,4)&amp;"/"&amp;MID(I227,5,2)&amp;"/"&amp;RIGHT(I227,2)</f>
        <v>0//0</v>
      </c>
      <c r="J242" s="83"/>
      <c r="K242" s="74" t="s">
        <v>79</v>
      </c>
      <c r="L242" s="75" t="s">
        <v>52</v>
      </c>
      <c r="M242" s="94" t="s">
        <v>169</v>
      </c>
      <c r="N242" s="95"/>
      <c r="O242" s="78">
        <v>10</v>
      </c>
      <c r="P242" s="79" t="s">
        <v>115</v>
      </c>
      <c r="Q242" s="128" t="s">
        <v>55</v>
      </c>
      <c r="R242" s="128"/>
      <c r="S242" s="128"/>
      <c r="T242" s="128"/>
      <c r="U242" s="134"/>
      <c r="V242" s="135"/>
      <c r="W242" s="136"/>
    </row>
    <row r="243" spans="1:23" ht="56.25" x14ac:dyDescent="0.4">
      <c r="A243" s="49"/>
      <c r="B243" s="8">
        <f t="shared" si="3"/>
        <v>231</v>
      </c>
      <c r="C243" s="65" t="s">
        <v>178</v>
      </c>
      <c r="D243" s="56" t="s">
        <v>63</v>
      </c>
      <c r="E243" s="69" t="s">
        <v>60</v>
      </c>
      <c r="F243" s="70" t="s">
        <v>113</v>
      </c>
      <c r="G243" s="96">
        <v>8</v>
      </c>
      <c r="H243" s="71">
        <v>28</v>
      </c>
      <c r="I243" s="158">
        <v>401768</v>
      </c>
      <c r="J243" s="98"/>
      <c r="K243" s="99" t="s">
        <v>15</v>
      </c>
      <c r="L243" s="75" t="s">
        <v>52</v>
      </c>
      <c r="M243" s="76" t="s">
        <v>164</v>
      </c>
      <c r="N243" s="90" t="s">
        <v>165</v>
      </c>
      <c r="O243" s="78">
        <v>10</v>
      </c>
      <c r="P243" s="79" t="s">
        <v>115</v>
      </c>
      <c r="Q243" s="128" t="s">
        <v>55</v>
      </c>
      <c r="R243" s="128"/>
      <c r="S243" s="128"/>
      <c r="T243" s="128"/>
      <c r="U243" s="134"/>
      <c r="V243" s="135"/>
      <c r="W243" s="137"/>
    </row>
    <row r="244" spans="1:23" ht="19.5" thickBot="1" x14ac:dyDescent="0.45">
      <c r="A244" s="49"/>
      <c r="B244" s="177">
        <f t="shared" si="3"/>
        <v>232</v>
      </c>
      <c r="C244" s="178" t="s">
        <v>179</v>
      </c>
      <c r="D244" s="183" t="s">
        <v>76</v>
      </c>
      <c r="E244" s="100" t="s">
        <v>80</v>
      </c>
      <c r="F244" s="101" t="s">
        <v>114</v>
      </c>
      <c r="G244" s="101">
        <v>8</v>
      </c>
      <c r="H244" s="184">
        <v>29</v>
      </c>
      <c r="I244" s="102">
        <v>401768</v>
      </c>
      <c r="J244" s="103"/>
      <c r="K244" s="104" t="s">
        <v>15</v>
      </c>
      <c r="L244" s="105" t="s">
        <v>52</v>
      </c>
      <c r="M244" s="106" t="s">
        <v>164</v>
      </c>
      <c r="N244" s="107"/>
      <c r="O244" s="108">
        <v>10</v>
      </c>
      <c r="P244" s="109" t="s">
        <v>115</v>
      </c>
      <c r="Q244" s="138" t="s">
        <v>55</v>
      </c>
      <c r="R244" s="138"/>
      <c r="S244" s="138"/>
      <c r="T244" s="138"/>
      <c r="U244" s="139"/>
      <c r="V244" s="140"/>
      <c r="W244" s="140"/>
    </row>
    <row r="245" spans="1:23" s="49" customFormat="1" ht="19.5" thickTop="1" x14ac:dyDescent="0.4">
      <c r="B245" s="175">
        <f t="shared" si="3"/>
        <v>233</v>
      </c>
      <c r="C245" s="176" t="s">
        <v>82</v>
      </c>
      <c r="D245" s="179" t="s">
        <v>84</v>
      </c>
      <c r="E245" s="180" t="s">
        <v>85</v>
      </c>
      <c r="F245" s="181" t="s">
        <v>113</v>
      </c>
      <c r="G245" s="181">
        <v>9</v>
      </c>
      <c r="H245" s="182">
        <v>1</v>
      </c>
      <c r="I245" s="72"/>
      <c r="J245" s="73"/>
      <c r="K245" s="74" t="s">
        <v>15</v>
      </c>
      <c r="L245" s="75" t="s">
        <v>52</v>
      </c>
      <c r="M245" s="76" t="s">
        <v>53</v>
      </c>
      <c r="N245" s="77" t="s">
        <v>125</v>
      </c>
      <c r="O245" s="78" t="s">
        <v>86</v>
      </c>
      <c r="P245" s="79" t="s">
        <v>83</v>
      </c>
      <c r="Q245" s="79" t="s">
        <v>55</v>
      </c>
      <c r="R245" s="79" t="s">
        <v>86</v>
      </c>
      <c r="S245" s="79" t="s">
        <v>83</v>
      </c>
      <c r="T245" s="79" t="s">
        <v>87</v>
      </c>
      <c r="U245" s="80"/>
      <c r="V245" s="81">
        <v>50</v>
      </c>
      <c r="W245" s="81"/>
    </row>
    <row r="246" spans="1:23" s="49" customFormat="1" x14ac:dyDescent="0.4">
      <c r="B246" s="8">
        <f t="shared" si="3"/>
        <v>234</v>
      </c>
      <c r="C246" s="41" t="s">
        <v>89</v>
      </c>
      <c r="D246" s="42" t="s">
        <v>86</v>
      </c>
      <c r="E246" s="69" t="s">
        <v>90</v>
      </c>
      <c r="F246" s="70" t="s">
        <v>113</v>
      </c>
      <c r="G246" s="70">
        <v>9</v>
      </c>
      <c r="H246" s="71">
        <v>2</v>
      </c>
      <c r="I246" s="82"/>
      <c r="J246" s="83"/>
      <c r="K246" s="74" t="s">
        <v>15</v>
      </c>
      <c r="L246" s="75" t="s">
        <v>52</v>
      </c>
      <c r="M246" s="76" t="s">
        <v>53</v>
      </c>
      <c r="N246" s="77" t="s">
        <v>126</v>
      </c>
      <c r="O246" s="78" t="s">
        <v>86</v>
      </c>
      <c r="P246" s="79" t="s">
        <v>86</v>
      </c>
      <c r="Q246" s="79" t="s">
        <v>55</v>
      </c>
      <c r="R246" s="79" t="s">
        <v>87</v>
      </c>
      <c r="S246" s="79" t="s">
        <v>88</v>
      </c>
      <c r="T246" s="79" t="s">
        <v>88</v>
      </c>
      <c r="U246" s="80"/>
      <c r="V246" s="84">
        <v>50</v>
      </c>
      <c r="W246" s="84"/>
    </row>
    <row r="247" spans="1:23" s="49" customFormat="1" x14ac:dyDescent="0.4">
      <c r="B247" s="8">
        <f t="shared" si="3"/>
        <v>235</v>
      </c>
      <c r="C247" s="41" t="s">
        <v>91</v>
      </c>
      <c r="D247" s="42" t="s">
        <v>87</v>
      </c>
      <c r="E247" s="69" t="s">
        <v>92</v>
      </c>
      <c r="F247" s="70" t="s">
        <v>113</v>
      </c>
      <c r="G247" s="70">
        <v>9</v>
      </c>
      <c r="H247" s="71">
        <v>3</v>
      </c>
      <c r="I247" s="82"/>
      <c r="J247" s="83"/>
      <c r="K247" s="74" t="s">
        <v>15</v>
      </c>
      <c r="L247" s="75" t="s">
        <v>52</v>
      </c>
      <c r="M247" s="76" t="s">
        <v>53</v>
      </c>
      <c r="N247" s="77" t="s">
        <v>126</v>
      </c>
      <c r="O247" s="78" t="s">
        <v>93</v>
      </c>
      <c r="P247" s="79" t="s">
        <v>93</v>
      </c>
      <c r="Q247" s="79" t="s">
        <v>55</v>
      </c>
      <c r="R247" s="79" t="s">
        <v>87</v>
      </c>
      <c r="S247" s="79" t="s">
        <v>87</v>
      </c>
      <c r="T247" s="79" t="s">
        <v>88</v>
      </c>
      <c r="U247" s="85"/>
      <c r="V247" s="81">
        <v>50</v>
      </c>
      <c r="W247" s="84"/>
    </row>
    <row r="248" spans="1:23" s="49" customFormat="1" x14ac:dyDescent="0.4">
      <c r="B248" s="8">
        <f t="shared" si="3"/>
        <v>236</v>
      </c>
      <c r="C248" s="41" t="s">
        <v>94</v>
      </c>
      <c r="D248" s="67" t="s">
        <v>86</v>
      </c>
      <c r="E248" s="86" t="s">
        <v>92</v>
      </c>
      <c r="F248" s="70" t="s">
        <v>113</v>
      </c>
      <c r="G248" s="70">
        <v>9</v>
      </c>
      <c r="H248" s="71">
        <v>4</v>
      </c>
      <c r="I248" s="82"/>
      <c r="J248" s="83"/>
      <c r="K248" s="74" t="s">
        <v>15</v>
      </c>
      <c r="L248" s="75" t="s">
        <v>52</v>
      </c>
      <c r="M248" s="76" t="s">
        <v>53</v>
      </c>
      <c r="N248" s="77" t="s">
        <v>127</v>
      </c>
      <c r="O248" s="78" t="s">
        <v>88</v>
      </c>
      <c r="P248" s="79" t="s">
        <v>86</v>
      </c>
      <c r="Q248" s="79" t="s">
        <v>55</v>
      </c>
      <c r="R248" s="79" t="s">
        <v>87</v>
      </c>
      <c r="S248" s="79" t="s">
        <v>86</v>
      </c>
      <c r="T248" s="79" t="s">
        <v>87</v>
      </c>
      <c r="U248" s="85"/>
      <c r="V248" s="84">
        <v>50</v>
      </c>
      <c r="W248" s="84"/>
    </row>
    <row r="249" spans="1:23" s="49" customFormat="1" x14ac:dyDescent="0.4">
      <c r="B249" s="8">
        <f t="shared" si="3"/>
        <v>237</v>
      </c>
      <c r="C249" s="41" t="s">
        <v>95</v>
      </c>
      <c r="D249" s="42" t="s">
        <v>88</v>
      </c>
      <c r="E249" s="69" t="s">
        <v>92</v>
      </c>
      <c r="F249" s="70" t="s">
        <v>113</v>
      </c>
      <c r="G249" s="70">
        <v>9</v>
      </c>
      <c r="H249" s="71">
        <v>5</v>
      </c>
      <c r="I249" s="97"/>
      <c r="J249" s="83"/>
      <c r="K249" s="74" t="s">
        <v>15</v>
      </c>
      <c r="L249" s="75" t="s">
        <v>52</v>
      </c>
      <c r="M249" s="76" t="s">
        <v>53</v>
      </c>
      <c r="N249" s="77" t="s">
        <v>128</v>
      </c>
      <c r="O249" s="78" t="s">
        <v>88</v>
      </c>
      <c r="P249" s="79" t="s">
        <v>93</v>
      </c>
      <c r="Q249" s="79" t="s">
        <v>55</v>
      </c>
      <c r="R249" s="79" t="s">
        <v>88</v>
      </c>
      <c r="S249" s="79" t="s">
        <v>87</v>
      </c>
      <c r="T249" s="79" t="s">
        <v>88</v>
      </c>
      <c r="U249" s="85"/>
      <c r="V249" s="81">
        <v>50</v>
      </c>
      <c r="W249" s="84"/>
    </row>
    <row r="250" spans="1:23" s="49" customFormat="1" x14ac:dyDescent="0.4">
      <c r="B250" s="8">
        <f t="shared" si="3"/>
        <v>238</v>
      </c>
      <c r="C250" s="64" t="s">
        <v>17</v>
      </c>
      <c r="D250" s="42" t="s">
        <v>50</v>
      </c>
      <c r="E250" s="69" t="s">
        <v>51</v>
      </c>
      <c r="F250" s="70" t="s">
        <v>113</v>
      </c>
      <c r="G250" s="70">
        <v>9</v>
      </c>
      <c r="H250" s="71">
        <v>6</v>
      </c>
      <c r="I250" s="82">
        <v>711000</v>
      </c>
      <c r="J250" s="73"/>
      <c r="K250" s="74" t="s">
        <v>15</v>
      </c>
      <c r="L250" s="75" t="s">
        <v>52</v>
      </c>
      <c r="M250" s="76" t="s">
        <v>162</v>
      </c>
      <c r="N250" s="77"/>
      <c r="O250" s="78">
        <v>6</v>
      </c>
      <c r="P250" s="79" t="s">
        <v>129</v>
      </c>
      <c r="Q250" s="79" t="s">
        <v>121</v>
      </c>
      <c r="R250" s="79" t="s">
        <v>129</v>
      </c>
      <c r="S250" s="79">
        <v>6</v>
      </c>
      <c r="T250" s="79">
        <v>9</v>
      </c>
      <c r="U250" s="80"/>
      <c r="V250" s="84">
        <v>50</v>
      </c>
      <c r="W250" s="81"/>
    </row>
    <row r="251" spans="1:23" s="49" customFormat="1" x14ac:dyDescent="0.4">
      <c r="B251" s="8">
        <f t="shared" si="3"/>
        <v>239</v>
      </c>
      <c r="C251" s="54" t="s">
        <v>18</v>
      </c>
      <c r="D251" s="42" t="s">
        <v>56</v>
      </c>
      <c r="E251" s="69" t="s">
        <v>51</v>
      </c>
      <c r="F251" s="70" t="s">
        <v>113</v>
      </c>
      <c r="G251" s="70">
        <v>9</v>
      </c>
      <c r="H251" s="71">
        <v>7</v>
      </c>
      <c r="I251" s="82" t="s">
        <v>61</v>
      </c>
      <c r="J251" s="83"/>
      <c r="K251" s="74" t="s">
        <v>15</v>
      </c>
      <c r="L251" s="75" t="s">
        <v>52</v>
      </c>
      <c r="M251" s="76" t="s">
        <v>14</v>
      </c>
      <c r="N251" s="77"/>
      <c r="O251" s="78">
        <v>3</v>
      </c>
      <c r="P251" s="79" t="s">
        <v>129</v>
      </c>
      <c r="Q251" s="79" t="s">
        <v>122</v>
      </c>
      <c r="R251" s="79" t="s">
        <v>129</v>
      </c>
      <c r="S251" s="79">
        <v>3</v>
      </c>
      <c r="T251" s="79" t="s">
        <v>133</v>
      </c>
      <c r="U251" s="80"/>
      <c r="V251" s="81">
        <v>50</v>
      </c>
      <c r="W251" s="84"/>
    </row>
    <row r="252" spans="1:23" s="49" customFormat="1" ht="56.25" x14ac:dyDescent="0.4">
      <c r="B252" s="8">
        <f t="shared" si="3"/>
        <v>240</v>
      </c>
      <c r="C252" s="64" t="s">
        <v>19</v>
      </c>
      <c r="D252" s="52" t="s">
        <v>98</v>
      </c>
      <c r="E252" s="69" t="s">
        <v>57</v>
      </c>
      <c r="F252" s="70" t="s">
        <v>113</v>
      </c>
      <c r="G252" s="70">
        <v>9</v>
      </c>
      <c r="H252" s="71">
        <v>8</v>
      </c>
      <c r="I252" s="82">
        <f ca="1">INDIRECT("補記シート!D"&amp;18+3*(G252-1))</f>
        <v>0</v>
      </c>
      <c r="J252" s="83"/>
      <c r="K252" s="74" t="s">
        <v>62</v>
      </c>
      <c r="L252" s="75" t="s">
        <v>52</v>
      </c>
      <c r="M252" s="87" t="s">
        <v>106</v>
      </c>
      <c r="N252" s="77"/>
      <c r="O252" s="78">
        <v>7</v>
      </c>
      <c r="P252" s="79" t="s">
        <v>129</v>
      </c>
      <c r="Q252" s="79" t="s">
        <v>122</v>
      </c>
      <c r="R252" s="79" t="s">
        <v>129</v>
      </c>
      <c r="S252" s="79">
        <v>7</v>
      </c>
      <c r="T252" s="79" t="s">
        <v>134</v>
      </c>
      <c r="U252" s="85"/>
      <c r="V252" s="84">
        <v>50</v>
      </c>
      <c r="W252" s="84"/>
    </row>
    <row r="253" spans="1:23" s="49" customFormat="1" ht="131.25" x14ac:dyDescent="0.4">
      <c r="B253" s="8">
        <f t="shared" si="3"/>
        <v>241</v>
      </c>
      <c r="C253" s="54" t="s">
        <v>23</v>
      </c>
      <c r="D253" s="67" t="s">
        <v>96</v>
      </c>
      <c r="E253" s="86" t="s">
        <v>58</v>
      </c>
      <c r="F253" s="70" t="s">
        <v>113</v>
      </c>
      <c r="G253" s="70">
        <v>9</v>
      </c>
      <c r="H253" s="71">
        <v>9</v>
      </c>
      <c r="I253" s="82" t="e">
        <f ca="1">VLOOKUP(INDIRECT("'リリース・フラグ及び一時停止 解除に関する届出書'!E"&amp;31+G253),ツール処理シート!$I$3:$J$7,2,0)</f>
        <v>#N/A</v>
      </c>
      <c r="J253" s="83"/>
      <c r="K253" s="74" t="s">
        <v>64</v>
      </c>
      <c r="L253" s="88" t="s">
        <v>116</v>
      </c>
      <c r="M253" s="87" t="s">
        <v>110</v>
      </c>
      <c r="N253" s="77"/>
      <c r="O253" s="78">
        <v>1</v>
      </c>
      <c r="P253" s="79" t="s">
        <v>129</v>
      </c>
      <c r="Q253" s="79" t="s">
        <v>122</v>
      </c>
      <c r="R253" s="79" t="s">
        <v>129</v>
      </c>
      <c r="S253" s="79">
        <v>1</v>
      </c>
      <c r="T253" s="79" t="s">
        <v>133</v>
      </c>
      <c r="U253" s="85"/>
      <c r="V253" s="81">
        <v>50</v>
      </c>
      <c r="W253" s="84"/>
    </row>
    <row r="254" spans="1:23" s="49" customFormat="1" ht="37.5" x14ac:dyDescent="0.4">
      <c r="B254" s="8">
        <f t="shared" si="3"/>
        <v>242</v>
      </c>
      <c r="C254" s="64" t="s">
        <v>191</v>
      </c>
      <c r="D254" s="67" t="s">
        <v>96</v>
      </c>
      <c r="E254" s="86" t="s">
        <v>59</v>
      </c>
      <c r="F254" s="70" t="s">
        <v>113</v>
      </c>
      <c r="G254" s="70">
        <v>9</v>
      </c>
      <c r="H254" s="71">
        <v>10</v>
      </c>
      <c r="I254" s="82" t="str">
        <f ca="1">IF(INDIRECT("'リリース・フラグ及び一時停止 解除に関する届出書'!I"&amp;31+G254)="","",INDIRECT("'リリース・フラグ及び一時停止 解除に関する届出書'!I"&amp;31+G254))</f>
        <v/>
      </c>
      <c r="J254" s="83"/>
      <c r="K254" s="74" t="s">
        <v>64</v>
      </c>
      <c r="L254" s="88" t="s">
        <v>111</v>
      </c>
      <c r="M254" s="87" t="s">
        <v>75</v>
      </c>
      <c r="N254" s="77"/>
      <c r="O254" s="78">
        <v>11</v>
      </c>
      <c r="P254" s="79" t="s">
        <v>129</v>
      </c>
      <c r="Q254" s="79" t="s">
        <v>122</v>
      </c>
      <c r="R254" s="79" t="s">
        <v>129</v>
      </c>
      <c r="S254" s="79">
        <v>11</v>
      </c>
      <c r="T254" s="79" t="s">
        <v>133</v>
      </c>
      <c r="U254" s="85"/>
      <c r="V254" s="84">
        <v>50</v>
      </c>
      <c r="W254" s="84"/>
    </row>
    <row r="255" spans="1:23" s="49" customFormat="1" ht="75" x14ac:dyDescent="0.4">
      <c r="B255" s="8">
        <f t="shared" si="3"/>
        <v>243</v>
      </c>
      <c r="C255" s="54" t="s">
        <v>24</v>
      </c>
      <c r="D255" s="67" t="s">
        <v>99</v>
      </c>
      <c r="E255" s="86" t="s">
        <v>60</v>
      </c>
      <c r="F255" s="70" t="s">
        <v>113</v>
      </c>
      <c r="G255" s="70">
        <v>9</v>
      </c>
      <c r="H255" s="71">
        <v>11</v>
      </c>
      <c r="I255" s="50">
        <f ca="1">IF(INDIRECT("'リリース・フラグ及び一時停止 解除に関する届出書'!N"&amp;31+G255)&lt;&gt;"",INDIRECT("'リリース・フラグ及び一時停止 解除に関する届出書'!N"&amp;31+G255),ツール処理シート!I256)</f>
        <v>0</v>
      </c>
      <c r="J255" s="83"/>
      <c r="K255" s="74" t="s">
        <v>64</v>
      </c>
      <c r="L255" s="88" t="s">
        <v>112</v>
      </c>
      <c r="M255" s="87" t="s">
        <v>286</v>
      </c>
      <c r="N255" s="77"/>
      <c r="O255" s="78">
        <v>8</v>
      </c>
      <c r="P255" s="79" t="s">
        <v>129</v>
      </c>
      <c r="Q255" s="79" t="s">
        <v>122</v>
      </c>
      <c r="R255" s="79" t="s">
        <v>117</v>
      </c>
      <c r="S255" s="79">
        <v>8</v>
      </c>
      <c r="T255" s="79">
        <v>9</v>
      </c>
      <c r="U255" s="89"/>
      <c r="V255" s="81">
        <v>50</v>
      </c>
      <c r="W255" s="84"/>
    </row>
    <row r="256" spans="1:23" s="49" customFormat="1" ht="56.25" x14ac:dyDescent="0.4">
      <c r="B256" s="8">
        <f t="shared" si="3"/>
        <v>244</v>
      </c>
      <c r="C256" s="64" t="s">
        <v>170</v>
      </c>
      <c r="D256" s="67" t="s">
        <v>100</v>
      </c>
      <c r="E256" s="86" t="s">
        <v>59</v>
      </c>
      <c r="F256" s="70" t="s">
        <v>113</v>
      </c>
      <c r="G256" s="70">
        <v>9</v>
      </c>
      <c r="H256" s="71">
        <v>12</v>
      </c>
      <c r="I256" s="82">
        <f ca="1">INDIRECT("補記シート!D"&amp;16+G256*3)</f>
        <v>0</v>
      </c>
      <c r="J256" s="83"/>
      <c r="K256" s="74" t="s">
        <v>62</v>
      </c>
      <c r="L256" s="88" t="s">
        <v>52</v>
      </c>
      <c r="M256" s="87" t="s">
        <v>166</v>
      </c>
      <c r="N256" s="77"/>
      <c r="O256" s="78">
        <v>8</v>
      </c>
      <c r="P256" s="79" t="s">
        <v>129</v>
      </c>
      <c r="Q256" s="79" t="s">
        <v>122</v>
      </c>
      <c r="R256" s="79" t="s">
        <v>117</v>
      </c>
      <c r="S256" s="79">
        <v>8</v>
      </c>
      <c r="T256" s="79">
        <v>9</v>
      </c>
      <c r="U256" s="89"/>
      <c r="V256" s="84">
        <v>50</v>
      </c>
      <c r="W256" s="84"/>
    </row>
    <row r="257" spans="1:23" s="49" customFormat="1" ht="75" x14ac:dyDescent="0.4">
      <c r="B257" s="8">
        <f t="shared" si="3"/>
        <v>245</v>
      </c>
      <c r="C257" s="54" t="s">
        <v>20</v>
      </c>
      <c r="D257" s="67" t="s">
        <v>102</v>
      </c>
      <c r="E257" s="43" t="s">
        <v>59</v>
      </c>
      <c r="F257" s="8" t="s">
        <v>113</v>
      </c>
      <c r="G257" s="10">
        <v>9</v>
      </c>
      <c r="H257" s="41">
        <v>13</v>
      </c>
      <c r="I257" s="50" t="str">
        <f ca="1">IF(OR(INDIRECT("'リリース・フラグ及び一時停止 解除に関する届出書'!C"&amp;31+G257)="追加",INDIRECT("'リリース・フラグ及び一時停止 解除に関する届出書'!C"&amp;31+G257)="変更"),1,"")</f>
        <v/>
      </c>
      <c r="J257" s="51"/>
      <c r="K257" s="44" t="s">
        <v>64</v>
      </c>
      <c r="L257" s="11" t="s">
        <v>168</v>
      </c>
      <c r="M257" s="54" t="s">
        <v>189</v>
      </c>
      <c r="N257" s="55" t="s">
        <v>353</v>
      </c>
      <c r="O257" s="47">
        <v>1</v>
      </c>
      <c r="P257" s="9" t="s">
        <v>129</v>
      </c>
      <c r="Q257" s="9" t="s">
        <v>130</v>
      </c>
      <c r="R257" s="9" t="s">
        <v>117</v>
      </c>
      <c r="S257" s="9">
        <v>1</v>
      </c>
      <c r="T257" s="9">
        <v>9</v>
      </c>
      <c r="U257" s="11"/>
      <c r="V257" s="48">
        <v>50</v>
      </c>
      <c r="W257" s="48"/>
    </row>
    <row r="258" spans="1:23" s="49" customFormat="1" ht="37.5" x14ac:dyDescent="0.4">
      <c r="B258" s="8">
        <f t="shared" si="3"/>
        <v>246</v>
      </c>
      <c r="C258" s="54" t="s">
        <v>171</v>
      </c>
      <c r="D258" s="68" t="s">
        <v>101</v>
      </c>
      <c r="E258" s="86" t="s">
        <v>97</v>
      </c>
      <c r="F258" s="70" t="s">
        <v>113</v>
      </c>
      <c r="G258" s="75">
        <v>9</v>
      </c>
      <c r="H258" s="71">
        <v>14</v>
      </c>
      <c r="I258" s="82"/>
      <c r="J258" s="83"/>
      <c r="K258" s="74" t="s">
        <v>15</v>
      </c>
      <c r="L258" s="75" t="s">
        <v>52</v>
      </c>
      <c r="M258" s="87" t="s">
        <v>107</v>
      </c>
      <c r="N258" s="90"/>
      <c r="O258" s="78">
        <v>1</v>
      </c>
      <c r="P258" s="79" t="s">
        <v>129</v>
      </c>
      <c r="Q258" s="79" t="s">
        <v>131</v>
      </c>
      <c r="R258" s="79" t="s">
        <v>117</v>
      </c>
      <c r="S258" s="79">
        <v>1</v>
      </c>
      <c r="T258" s="79" t="s">
        <v>135</v>
      </c>
      <c r="U258" s="88"/>
      <c r="V258" s="84">
        <v>50</v>
      </c>
      <c r="W258" s="81"/>
    </row>
    <row r="259" spans="1:23" s="49" customFormat="1" ht="75" x14ac:dyDescent="0.4">
      <c r="B259" s="8">
        <f t="shared" si="3"/>
        <v>247</v>
      </c>
      <c r="C259" s="64" t="s">
        <v>172</v>
      </c>
      <c r="D259" s="67" t="s">
        <v>103</v>
      </c>
      <c r="E259" s="86" t="s">
        <v>67</v>
      </c>
      <c r="F259" s="70" t="s">
        <v>113</v>
      </c>
      <c r="G259" s="70">
        <v>9</v>
      </c>
      <c r="H259" s="71">
        <v>15</v>
      </c>
      <c r="I259" s="50" t="str">
        <f ca="1">IF(I257=1,TEXT(DATE(INDIRECT("'リリース・フラグ及び一時停止 解除に関する届出書'!I26"),INDIRECT("'リリース・フラグ及び一時停止 解除に関する届出書'!O26"),INDIRECT("'リリース・フラグ及び一時停止 解除に関する届出書'!U26")),"YYYYMMDD"),"")</f>
        <v/>
      </c>
      <c r="J259" s="83"/>
      <c r="K259" s="74" t="s">
        <v>64</v>
      </c>
      <c r="L259" s="88" t="s">
        <v>167</v>
      </c>
      <c r="M259" s="87" t="s">
        <v>190</v>
      </c>
      <c r="N259" s="90"/>
      <c r="O259" s="78">
        <v>8</v>
      </c>
      <c r="P259" s="79" t="s">
        <v>129</v>
      </c>
      <c r="Q259" s="79" t="s">
        <v>124</v>
      </c>
      <c r="R259" s="79" t="s">
        <v>117</v>
      </c>
      <c r="S259" s="79">
        <v>8</v>
      </c>
      <c r="T259" s="79">
        <v>9</v>
      </c>
      <c r="U259" s="80" t="s">
        <v>138</v>
      </c>
      <c r="V259" s="81">
        <v>50</v>
      </c>
      <c r="W259" s="84"/>
    </row>
    <row r="260" spans="1:23" s="49" customFormat="1" ht="37.5" x14ac:dyDescent="0.4">
      <c r="B260" s="8">
        <f t="shared" si="3"/>
        <v>248</v>
      </c>
      <c r="C260" s="54" t="s">
        <v>173</v>
      </c>
      <c r="D260" s="67" t="s">
        <v>54</v>
      </c>
      <c r="E260" s="86" t="s">
        <v>65</v>
      </c>
      <c r="F260" s="70" t="s">
        <v>113</v>
      </c>
      <c r="G260" s="70">
        <v>9</v>
      </c>
      <c r="H260" s="71">
        <v>16</v>
      </c>
      <c r="I260" s="82"/>
      <c r="J260" s="83"/>
      <c r="K260" s="74" t="s">
        <v>15</v>
      </c>
      <c r="L260" s="75" t="s">
        <v>52</v>
      </c>
      <c r="M260" s="76" t="s">
        <v>53</v>
      </c>
      <c r="N260" s="77"/>
      <c r="O260" s="78">
        <v>1</v>
      </c>
      <c r="P260" s="79" t="s">
        <v>129</v>
      </c>
      <c r="Q260" s="79" t="s">
        <v>131</v>
      </c>
      <c r="R260" s="79" t="s">
        <v>117</v>
      </c>
      <c r="S260" s="79">
        <v>1</v>
      </c>
      <c r="T260" s="79" t="s">
        <v>66</v>
      </c>
      <c r="U260" s="89"/>
      <c r="V260" s="84">
        <v>50</v>
      </c>
      <c r="W260" s="84"/>
    </row>
    <row r="261" spans="1:23" s="49" customFormat="1" x14ac:dyDescent="0.4">
      <c r="B261" s="8">
        <f t="shared" si="3"/>
        <v>249</v>
      </c>
      <c r="C261" s="54" t="s">
        <v>174</v>
      </c>
      <c r="D261" s="67" t="s">
        <v>96</v>
      </c>
      <c r="E261" s="91" t="s">
        <v>67</v>
      </c>
      <c r="F261" s="70" t="s">
        <v>113</v>
      </c>
      <c r="G261" s="75">
        <v>9</v>
      </c>
      <c r="H261" s="71">
        <v>17</v>
      </c>
      <c r="I261" s="82">
        <v>29991231</v>
      </c>
      <c r="J261" s="83"/>
      <c r="K261" s="74" t="s">
        <v>109</v>
      </c>
      <c r="L261" s="88" t="s">
        <v>52</v>
      </c>
      <c r="M261" s="87" t="s">
        <v>108</v>
      </c>
      <c r="N261" s="90"/>
      <c r="O261" s="78">
        <v>8</v>
      </c>
      <c r="P261" s="79" t="s">
        <v>129</v>
      </c>
      <c r="Q261" s="79" t="s">
        <v>131</v>
      </c>
      <c r="R261" s="79" t="s">
        <v>117</v>
      </c>
      <c r="S261" s="79">
        <v>8</v>
      </c>
      <c r="T261" s="79">
        <v>9</v>
      </c>
      <c r="U261" s="88"/>
      <c r="V261" s="81">
        <v>50</v>
      </c>
      <c r="W261" s="84"/>
    </row>
    <row r="262" spans="1:23" s="49" customFormat="1" ht="37.5" x14ac:dyDescent="0.4">
      <c r="B262" s="8">
        <f t="shared" si="3"/>
        <v>250</v>
      </c>
      <c r="C262" s="54" t="s">
        <v>204</v>
      </c>
      <c r="D262" s="67" t="s">
        <v>54</v>
      </c>
      <c r="E262" s="86" t="s">
        <v>69</v>
      </c>
      <c r="F262" s="70" t="s">
        <v>113</v>
      </c>
      <c r="G262" s="70">
        <v>9</v>
      </c>
      <c r="H262" s="71">
        <v>18</v>
      </c>
      <c r="I262" s="82"/>
      <c r="J262" s="83"/>
      <c r="K262" s="74" t="s">
        <v>15</v>
      </c>
      <c r="L262" s="75" t="s">
        <v>52</v>
      </c>
      <c r="M262" s="76" t="s">
        <v>53</v>
      </c>
      <c r="N262" s="77"/>
      <c r="O262" s="78">
        <v>1</v>
      </c>
      <c r="P262" s="79" t="s">
        <v>129</v>
      </c>
      <c r="Q262" s="79" t="s">
        <v>131</v>
      </c>
      <c r="R262" s="79" t="s">
        <v>117</v>
      </c>
      <c r="S262" s="79">
        <v>1</v>
      </c>
      <c r="T262" s="79" t="s">
        <v>66</v>
      </c>
      <c r="U262" s="89"/>
      <c r="V262" s="84">
        <v>50</v>
      </c>
      <c r="W262" s="84"/>
    </row>
    <row r="263" spans="1:23" s="49" customFormat="1" ht="75" x14ac:dyDescent="0.4">
      <c r="B263" s="8">
        <f t="shared" si="3"/>
        <v>251</v>
      </c>
      <c r="C263" s="54" t="s">
        <v>205</v>
      </c>
      <c r="D263" s="67" t="s">
        <v>104</v>
      </c>
      <c r="E263" s="91" t="s">
        <v>70</v>
      </c>
      <c r="F263" s="70" t="s">
        <v>113</v>
      </c>
      <c r="G263" s="70">
        <v>9</v>
      </c>
      <c r="H263" s="71">
        <v>19</v>
      </c>
      <c r="I263" s="82" t="str">
        <f ca="1">IF(INDIRECT("'リリース・フラグ及び一時停止 解除に関する届出書'!W"&amp;31+G263)="リリース実行可","RELE",IF(INDIRECT("'リリース・フラグ及び一時停止 解除に関する届出書'!W"&amp;31+G263)="リリース実行不可","NREL",""))</f>
        <v>RELE</v>
      </c>
      <c r="J263" s="83"/>
      <c r="K263" s="74" t="s">
        <v>64</v>
      </c>
      <c r="L263" s="88" t="s">
        <v>118</v>
      </c>
      <c r="M263" s="87" t="s">
        <v>119</v>
      </c>
      <c r="N263" s="77"/>
      <c r="O263" s="78">
        <v>4</v>
      </c>
      <c r="P263" s="79" t="s">
        <v>129</v>
      </c>
      <c r="Q263" s="79" t="s">
        <v>123</v>
      </c>
      <c r="R263" s="79" t="s">
        <v>117</v>
      </c>
      <c r="S263" s="79">
        <v>4</v>
      </c>
      <c r="T263" s="79" t="s">
        <v>136</v>
      </c>
      <c r="U263" s="80" t="s">
        <v>138</v>
      </c>
      <c r="V263" s="81">
        <v>50</v>
      </c>
      <c r="W263" s="84"/>
    </row>
    <row r="264" spans="1:23" s="49" customFormat="1" ht="37.5" x14ac:dyDescent="0.4">
      <c r="B264" s="8">
        <f t="shared" si="3"/>
        <v>252</v>
      </c>
      <c r="C264" s="54" t="s">
        <v>206</v>
      </c>
      <c r="D264" s="67" t="s">
        <v>63</v>
      </c>
      <c r="E264" s="86" t="s">
        <v>69</v>
      </c>
      <c r="F264" s="70" t="s">
        <v>113</v>
      </c>
      <c r="G264" s="70">
        <v>9</v>
      </c>
      <c r="H264" s="71">
        <v>20</v>
      </c>
      <c r="I264" s="82"/>
      <c r="J264" s="83"/>
      <c r="K264" s="74" t="s">
        <v>15</v>
      </c>
      <c r="L264" s="75" t="s">
        <v>52</v>
      </c>
      <c r="M264" s="76" t="s">
        <v>53</v>
      </c>
      <c r="N264" s="77"/>
      <c r="O264" s="78">
        <v>1</v>
      </c>
      <c r="P264" s="79" t="s">
        <v>129</v>
      </c>
      <c r="Q264" s="79" t="s">
        <v>131</v>
      </c>
      <c r="R264" s="79" t="s">
        <v>117</v>
      </c>
      <c r="S264" s="79">
        <v>1</v>
      </c>
      <c r="T264" s="79" t="s">
        <v>66</v>
      </c>
      <c r="U264" s="89"/>
      <c r="V264" s="84">
        <v>50</v>
      </c>
      <c r="W264" s="84"/>
    </row>
    <row r="265" spans="1:23" s="49" customFormat="1" ht="75" x14ac:dyDescent="0.4">
      <c r="B265" s="8">
        <f t="shared" si="3"/>
        <v>253</v>
      </c>
      <c r="C265" s="54" t="s">
        <v>207</v>
      </c>
      <c r="D265" s="67" t="s">
        <v>105</v>
      </c>
      <c r="E265" s="91" t="s">
        <v>70</v>
      </c>
      <c r="F265" s="70" t="s">
        <v>113</v>
      </c>
      <c r="G265" s="70">
        <v>9</v>
      </c>
      <c r="H265" s="71">
        <v>21</v>
      </c>
      <c r="I265" s="50" t="str">
        <f ca="1">IF(INDIRECT("'リリース・フラグ及び一時停止 解除に関する届出書'!R"&amp;31+G265)="リリース実行可","RELE",IF(INDIRECT("'リリース・フラグ及び一時停止 解除に関する届出書'!R"&amp;31+G265)="リリース実行不可","NREL",""))</f>
        <v>RELE</v>
      </c>
      <c r="J265" s="83"/>
      <c r="K265" s="74" t="s">
        <v>64</v>
      </c>
      <c r="L265" s="88" t="s">
        <v>118</v>
      </c>
      <c r="M265" s="87" t="s">
        <v>119</v>
      </c>
      <c r="N265" s="77"/>
      <c r="O265" s="78">
        <v>4</v>
      </c>
      <c r="P265" s="79" t="s">
        <v>129</v>
      </c>
      <c r="Q265" s="79" t="s">
        <v>124</v>
      </c>
      <c r="R265" s="79" t="s">
        <v>117</v>
      </c>
      <c r="S265" s="79">
        <v>4</v>
      </c>
      <c r="T265" s="79" t="s">
        <v>137</v>
      </c>
      <c r="U265" s="80" t="s">
        <v>138</v>
      </c>
      <c r="V265" s="81">
        <v>50</v>
      </c>
      <c r="W265" s="84"/>
    </row>
    <row r="266" spans="1:23" s="49" customFormat="1" x14ac:dyDescent="0.4">
      <c r="B266" s="8">
        <f t="shared" si="3"/>
        <v>254</v>
      </c>
      <c r="C266" s="54" t="s">
        <v>21</v>
      </c>
      <c r="D266" s="67" t="s">
        <v>63</v>
      </c>
      <c r="E266" s="86" t="s">
        <v>72</v>
      </c>
      <c r="F266" s="70" t="s">
        <v>113</v>
      </c>
      <c r="G266" s="70">
        <v>9</v>
      </c>
      <c r="H266" s="71">
        <v>22</v>
      </c>
      <c r="I266" s="82"/>
      <c r="J266" s="83"/>
      <c r="K266" s="74" t="s">
        <v>15</v>
      </c>
      <c r="L266" s="75" t="s">
        <v>52</v>
      </c>
      <c r="M266" s="76" t="s">
        <v>53</v>
      </c>
      <c r="N266" s="77"/>
      <c r="O266" s="78">
        <v>1</v>
      </c>
      <c r="P266" s="79" t="s">
        <v>129</v>
      </c>
      <c r="Q266" s="79" t="s">
        <v>131</v>
      </c>
      <c r="R266" s="79" t="s">
        <v>117</v>
      </c>
      <c r="S266" s="79">
        <v>1</v>
      </c>
      <c r="T266" s="79" t="s">
        <v>73</v>
      </c>
      <c r="U266" s="89"/>
      <c r="V266" s="84">
        <v>50</v>
      </c>
      <c r="W266" s="84"/>
    </row>
    <row r="267" spans="1:23" s="49" customFormat="1" ht="75" x14ac:dyDescent="0.4">
      <c r="B267" s="8">
        <f t="shared" si="3"/>
        <v>255</v>
      </c>
      <c r="C267" s="54" t="s">
        <v>25</v>
      </c>
      <c r="D267" s="67" t="s">
        <v>105</v>
      </c>
      <c r="E267" s="91" t="s">
        <v>74</v>
      </c>
      <c r="F267" s="70" t="s">
        <v>113</v>
      </c>
      <c r="G267" s="70">
        <v>9</v>
      </c>
      <c r="H267" s="71">
        <v>23</v>
      </c>
      <c r="I267" s="157" t="str">
        <f ca="1">IF(INDIRECT("'リリース・フラグ及び一時停止 解除に関する届出書'!AB"&amp;31+G267)="解除","0000",IF(INDIRECT("'リリース・フラグ及び一時停止 解除に関する届出書'!AB"&amp;31+G267)="一時停止","9999",""))</f>
        <v/>
      </c>
      <c r="J267" s="83"/>
      <c r="K267" s="74" t="s">
        <v>64</v>
      </c>
      <c r="L267" s="92" t="s">
        <v>120</v>
      </c>
      <c r="M267" s="87" t="s">
        <v>139</v>
      </c>
      <c r="N267" s="90"/>
      <c r="O267" s="78">
        <v>4</v>
      </c>
      <c r="P267" s="79" t="s">
        <v>129</v>
      </c>
      <c r="Q267" s="79" t="s">
        <v>68</v>
      </c>
      <c r="R267" s="79" t="s">
        <v>117</v>
      </c>
      <c r="S267" s="79">
        <v>4</v>
      </c>
      <c r="T267" s="79">
        <v>9</v>
      </c>
      <c r="U267" s="80" t="s">
        <v>138</v>
      </c>
      <c r="V267" s="81">
        <v>50</v>
      </c>
      <c r="W267" s="93"/>
    </row>
    <row r="268" spans="1:23" x14ac:dyDescent="0.4">
      <c r="A268" s="49"/>
      <c r="B268" s="8">
        <f t="shared" si="3"/>
        <v>256</v>
      </c>
      <c r="C268" s="63" t="s">
        <v>177</v>
      </c>
      <c r="D268" s="45" t="s">
        <v>140</v>
      </c>
      <c r="E268" s="53" t="s">
        <v>141</v>
      </c>
      <c r="F268" s="70" t="s">
        <v>113</v>
      </c>
      <c r="G268" s="63">
        <v>9</v>
      </c>
      <c r="H268" s="71">
        <v>24</v>
      </c>
      <c r="I268" s="50"/>
      <c r="J268" s="51"/>
      <c r="K268" s="44" t="s">
        <v>62</v>
      </c>
      <c r="L268" s="10" t="s">
        <v>52</v>
      </c>
      <c r="M268" s="45"/>
      <c r="N268" s="46"/>
      <c r="O268" s="47" t="s">
        <v>142</v>
      </c>
      <c r="P268" s="79" t="s">
        <v>129</v>
      </c>
      <c r="Q268" s="128" t="s">
        <v>55</v>
      </c>
      <c r="R268" s="128"/>
      <c r="S268" s="128"/>
      <c r="T268" s="128"/>
      <c r="U268" s="129"/>
      <c r="V268" s="130"/>
      <c r="W268" s="130"/>
    </row>
    <row r="269" spans="1:23" ht="37.5" x14ac:dyDescent="0.4">
      <c r="A269" s="49"/>
      <c r="B269" s="8">
        <f t="shared" si="3"/>
        <v>257</v>
      </c>
      <c r="C269" s="41" t="s">
        <v>77</v>
      </c>
      <c r="D269" s="67" t="s">
        <v>71</v>
      </c>
      <c r="E269" s="86" t="s">
        <v>78</v>
      </c>
      <c r="F269" s="70" t="s">
        <v>113</v>
      </c>
      <c r="G269" s="70">
        <v>9</v>
      </c>
      <c r="H269" s="71">
        <v>25</v>
      </c>
      <c r="I269" s="82" t="str">
        <f ca="1">IF(INDIRECT("補記シート!D"&amp;17+G269*3)="","",INDIRECT("補記シート!D"&amp;17+G269*3))</f>
        <v/>
      </c>
      <c r="J269" s="83"/>
      <c r="K269" s="74" t="s">
        <v>62</v>
      </c>
      <c r="L269" s="75" t="s">
        <v>52</v>
      </c>
      <c r="M269" s="87" t="s">
        <v>163</v>
      </c>
      <c r="N269" s="90"/>
      <c r="O269" s="78">
        <v>10</v>
      </c>
      <c r="P269" s="79" t="s">
        <v>129</v>
      </c>
      <c r="Q269" s="128" t="s">
        <v>55</v>
      </c>
      <c r="R269" s="128"/>
      <c r="S269" s="128"/>
      <c r="T269" s="128"/>
      <c r="U269" s="131"/>
      <c r="V269" s="132"/>
      <c r="W269" s="132"/>
    </row>
    <row r="270" spans="1:23" ht="112.5" x14ac:dyDescent="0.4">
      <c r="A270" s="49"/>
      <c r="B270" s="8">
        <f t="shared" ref="B270:B333" si="4">ROW()-12</f>
        <v>258</v>
      </c>
      <c r="C270" s="41" t="s">
        <v>175</v>
      </c>
      <c r="D270" s="67" t="s">
        <v>54</v>
      </c>
      <c r="E270" s="86" t="s">
        <v>59</v>
      </c>
      <c r="F270" s="70" t="s">
        <v>113</v>
      </c>
      <c r="G270" s="70">
        <v>9</v>
      </c>
      <c r="H270" s="71">
        <v>26</v>
      </c>
      <c r="I270" s="50" t="str">
        <f ca="1">IF(I259="","",LEFT(I259,4)&amp;"/"&amp;MID(I259,5,2)&amp;"/"&amp;RIGHT(I259,2))</f>
        <v/>
      </c>
      <c r="J270" s="83"/>
      <c r="K270" s="74" t="s">
        <v>79</v>
      </c>
      <c r="L270" s="75" t="s">
        <v>52</v>
      </c>
      <c r="M270" s="54" t="s">
        <v>351</v>
      </c>
      <c r="N270" s="55" t="s">
        <v>352</v>
      </c>
      <c r="O270" s="78">
        <v>10</v>
      </c>
      <c r="P270" s="79" t="s">
        <v>129</v>
      </c>
      <c r="Q270" s="128" t="s">
        <v>55</v>
      </c>
      <c r="R270" s="128"/>
      <c r="S270" s="128"/>
      <c r="T270" s="128"/>
      <c r="U270" s="133"/>
      <c r="V270" s="132"/>
      <c r="W270" s="132"/>
    </row>
    <row r="271" spans="1:23" ht="56.25" x14ac:dyDescent="0.4">
      <c r="A271" s="49"/>
      <c r="B271" s="8">
        <f t="shared" si="4"/>
        <v>259</v>
      </c>
      <c r="C271" s="41" t="s">
        <v>176</v>
      </c>
      <c r="D271" s="67" t="s">
        <v>76</v>
      </c>
      <c r="E271" s="86" t="s">
        <v>59</v>
      </c>
      <c r="F271" s="70" t="s">
        <v>113</v>
      </c>
      <c r="G271" s="70">
        <v>9</v>
      </c>
      <c r="H271" s="71">
        <v>27</v>
      </c>
      <c r="I271" s="50" t="str">
        <f ca="1">LEFT(I256,4)&amp;"/"&amp;MID(I256,5,2)&amp;"/"&amp;RIGHT(I256,2)</f>
        <v>0//0</v>
      </c>
      <c r="J271" s="83"/>
      <c r="K271" s="74" t="s">
        <v>79</v>
      </c>
      <c r="L271" s="75" t="s">
        <v>52</v>
      </c>
      <c r="M271" s="94" t="s">
        <v>169</v>
      </c>
      <c r="N271" s="95"/>
      <c r="O271" s="78">
        <v>10</v>
      </c>
      <c r="P271" s="79" t="s">
        <v>115</v>
      </c>
      <c r="Q271" s="128" t="s">
        <v>55</v>
      </c>
      <c r="R271" s="128"/>
      <c r="S271" s="128"/>
      <c r="T271" s="128"/>
      <c r="U271" s="134"/>
      <c r="V271" s="135"/>
      <c r="W271" s="136"/>
    </row>
    <row r="272" spans="1:23" ht="56.25" x14ac:dyDescent="0.4">
      <c r="A272" s="49"/>
      <c r="B272" s="8">
        <f t="shared" si="4"/>
        <v>260</v>
      </c>
      <c r="C272" s="65" t="s">
        <v>178</v>
      </c>
      <c r="D272" s="56" t="s">
        <v>63</v>
      </c>
      <c r="E272" s="69" t="s">
        <v>60</v>
      </c>
      <c r="F272" s="70" t="s">
        <v>113</v>
      </c>
      <c r="G272" s="96">
        <v>9</v>
      </c>
      <c r="H272" s="71">
        <v>28</v>
      </c>
      <c r="I272" s="158">
        <v>401768</v>
      </c>
      <c r="J272" s="98"/>
      <c r="K272" s="99" t="s">
        <v>15</v>
      </c>
      <c r="L272" s="75" t="s">
        <v>52</v>
      </c>
      <c r="M272" s="76" t="s">
        <v>164</v>
      </c>
      <c r="N272" s="90" t="s">
        <v>165</v>
      </c>
      <c r="O272" s="78">
        <v>10</v>
      </c>
      <c r="P272" s="79" t="s">
        <v>115</v>
      </c>
      <c r="Q272" s="128" t="s">
        <v>55</v>
      </c>
      <c r="R272" s="128"/>
      <c r="S272" s="128"/>
      <c r="T272" s="128"/>
      <c r="U272" s="134"/>
      <c r="V272" s="135"/>
      <c r="W272" s="137"/>
    </row>
    <row r="273" spans="1:23" ht="19.5" thickBot="1" x14ac:dyDescent="0.45">
      <c r="A273" s="49"/>
      <c r="B273" s="177">
        <f t="shared" si="4"/>
        <v>261</v>
      </c>
      <c r="C273" s="178" t="s">
        <v>179</v>
      </c>
      <c r="D273" s="183" t="s">
        <v>76</v>
      </c>
      <c r="E273" s="100" t="s">
        <v>80</v>
      </c>
      <c r="F273" s="101" t="s">
        <v>114</v>
      </c>
      <c r="G273" s="101">
        <v>9</v>
      </c>
      <c r="H273" s="184">
        <v>29</v>
      </c>
      <c r="I273" s="102">
        <v>401768</v>
      </c>
      <c r="J273" s="103"/>
      <c r="K273" s="104" t="s">
        <v>15</v>
      </c>
      <c r="L273" s="105" t="s">
        <v>52</v>
      </c>
      <c r="M273" s="106" t="s">
        <v>164</v>
      </c>
      <c r="N273" s="107"/>
      <c r="O273" s="108">
        <v>10</v>
      </c>
      <c r="P273" s="109" t="s">
        <v>115</v>
      </c>
      <c r="Q273" s="138" t="s">
        <v>55</v>
      </c>
      <c r="R273" s="138"/>
      <c r="S273" s="138"/>
      <c r="T273" s="138"/>
      <c r="U273" s="139"/>
      <c r="V273" s="140"/>
      <c r="W273" s="140"/>
    </row>
    <row r="274" spans="1:23" s="49" customFormat="1" ht="19.5" thickTop="1" x14ac:dyDescent="0.4">
      <c r="B274" s="175">
        <f t="shared" si="4"/>
        <v>262</v>
      </c>
      <c r="C274" s="176" t="s">
        <v>82</v>
      </c>
      <c r="D274" s="179" t="s">
        <v>84</v>
      </c>
      <c r="E274" s="180" t="s">
        <v>85</v>
      </c>
      <c r="F274" s="181" t="s">
        <v>113</v>
      </c>
      <c r="G274" s="181">
        <v>10</v>
      </c>
      <c r="H274" s="182">
        <v>1</v>
      </c>
      <c r="I274" s="72"/>
      <c r="J274" s="73"/>
      <c r="K274" s="74" t="s">
        <v>15</v>
      </c>
      <c r="L274" s="75" t="s">
        <v>52</v>
      </c>
      <c r="M274" s="76" t="s">
        <v>53</v>
      </c>
      <c r="N274" s="77" t="s">
        <v>125</v>
      </c>
      <c r="O274" s="78" t="s">
        <v>86</v>
      </c>
      <c r="P274" s="79" t="s">
        <v>83</v>
      </c>
      <c r="Q274" s="79" t="s">
        <v>55</v>
      </c>
      <c r="R274" s="79" t="s">
        <v>86</v>
      </c>
      <c r="S274" s="79" t="s">
        <v>83</v>
      </c>
      <c r="T274" s="79" t="s">
        <v>87</v>
      </c>
      <c r="U274" s="80"/>
      <c r="V274" s="81">
        <v>50</v>
      </c>
      <c r="W274" s="81"/>
    </row>
    <row r="275" spans="1:23" s="49" customFormat="1" x14ac:dyDescent="0.4">
      <c r="B275" s="8">
        <f t="shared" si="4"/>
        <v>263</v>
      </c>
      <c r="C275" s="41" t="s">
        <v>89</v>
      </c>
      <c r="D275" s="42" t="s">
        <v>86</v>
      </c>
      <c r="E275" s="69" t="s">
        <v>90</v>
      </c>
      <c r="F275" s="70" t="s">
        <v>113</v>
      </c>
      <c r="G275" s="70">
        <v>10</v>
      </c>
      <c r="H275" s="71">
        <v>2</v>
      </c>
      <c r="I275" s="82"/>
      <c r="J275" s="83"/>
      <c r="K275" s="74" t="s">
        <v>15</v>
      </c>
      <c r="L275" s="75" t="s">
        <v>52</v>
      </c>
      <c r="M275" s="76" t="s">
        <v>53</v>
      </c>
      <c r="N275" s="77" t="s">
        <v>126</v>
      </c>
      <c r="O275" s="78" t="s">
        <v>86</v>
      </c>
      <c r="P275" s="79" t="s">
        <v>86</v>
      </c>
      <c r="Q275" s="79" t="s">
        <v>55</v>
      </c>
      <c r="R275" s="79" t="s">
        <v>87</v>
      </c>
      <c r="S275" s="79" t="s">
        <v>88</v>
      </c>
      <c r="T275" s="79" t="s">
        <v>88</v>
      </c>
      <c r="U275" s="80"/>
      <c r="V275" s="84">
        <v>50</v>
      </c>
      <c r="W275" s="84"/>
    </row>
    <row r="276" spans="1:23" s="49" customFormat="1" x14ac:dyDescent="0.4">
      <c r="B276" s="8">
        <f t="shared" si="4"/>
        <v>264</v>
      </c>
      <c r="C276" s="41" t="s">
        <v>91</v>
      </c>
      <c r="D276" s="42" t="s">
        <v>87</v>
      </c>
      <c r="E276" s="69" t="s">
        <v>92</v>
      </c>
      <c r="F276" s="70" t="s">
        <v>113</v>
      </c>
      <c r="G276" s="70">
        <v>10</v>
      </c>
      <c r="H276" s="71">
        <v>3</v>
      </c>
      <c r="I276" s="82"/>
      <c r="J276" s="83"/>
      <c r="K276" s="74" t="s">
        <v>15</v>
      </c>
      <c r="L276" s="75" t="s">
        <v>52</v>
      </c>
      <c r="M276" s="76" t="s">
        <v>53</v>
      </c>
      <c r="N276" s="77" t="s">
        <v>126</v>
      </c>
      <c r="O276" s="78" t="s">
        <v>93</v>
      </c>
      <c r="P276" s="79" t="s">
        <v>93</v>
      </c>
      <c r="Q276" s="79" t="s">
        <v>55</v>
      </c>
      <c r="R276" s="79" t="s">
        <v>87</v>
      </c>
      <c r="S276" s="79" t="s">
        <v>87</v>
      </c>
      <c r="T276" s="79" t="s">
        <v>88</v>
      </c>
      <c r="U276" s="85"/>
      <c r="V276" s="81">
        <v>50</v>
      </c>
      <c r="W276" s="84"/>
    </row>
    <row r="277" spans="1:23" s="49" customFormat="1" x14ac:dyDescent="0.4">
      <c r="B277" s="8">
        <f t="shared" si="4"/>
        <v>265</v>
      </c>
      <c r="C277" s="41" t="s">
        <v>94</v>
      </c>
      <c r="D277" s="67" t="s">
        <v>86</v>
      </c>
      <c r="E277" s="86" t="s">
        <v>92</v>
      </c>
      <c r="F277" s="70" t="s">
        <v>113</v>
      </c>
      <c r="G277" s="70">
        <v>10</v>
      </c>
      <c r="H277" s="71">
        <v>4</v>
      </c>
      <c r="I277" s="82"/>
      <c r="J277" s="83"/>
      <c r="K277" s="74" t="s">
        <v>15</v>
      </c>
      <c r="L277" s="75" t="s">
        <v>52</v>
      </c>
      <c r="M277" s="76" t="s">
        <v>53</v>
      </c>
      <c r="N277" s="77" t="s">
        <v>127</v>
      </c>
      <c r="O277" s="78" t="s">
        <v>88</v>
      </c>
      <c r="P277" s="79" t="s">
        <v>86</v>
      </c>
      <c r="Q277" s="79" t="s">
        <v>55</v>
      </c>
      <c r="R277" s="79" t="s">
        <v>87</v>
      </c>
      <c r="S277" s="79" t="s">
        <v>86</v>
      </c>
      <c r="T277" s="79" t="s">
        <v>87</v>
      </c>
      <c r="U277" s="85"/>
      <c r="V277" s="84">
        <v>50</v>
      </c>
      <c r="W277" s="84"/>
    </row>
    <row r="278" spans="1:23" s="49" customFormat="1" x14ac:dyDescent="0.4">
      <c r="B278" s="8">
        <f t="shared" si="4"/>
        <v>266</v>
      </c>
      <c r="C278" s="41" t="s">
        <v>95</v>
      </c>
      <c r="D278" s="42" t="s">
        <v>88</v>
      </c>
      <c r="E278" s="69" t="s">
        <v>92</v>
      </c>
      <c r="F278" s="70" t="s">
        <v>113</v>
      </c>
      <c r="G278" s="70">
        <v>10</v>
      </c>
      <c r="H278" s="71">
        <v>5</v>
      </c>
      <c r="I278" s="97"/>
      <c r="J278" s="83"/>
      <c r="K278" s="74" t="s">
        <v>15</v>
      </c>
      <c r="L278" s="75" t="s">
        <v>52</v>
      </c>
      <c r="M278" s="76" t="s">
        <v>53</v>
      </c>
      <c r="N278" s="77" t="s">
        <v>128</v>
      </c>
      <c r="O278" s="78" t="s">
        <v>88</v>
      </c>
      <c r="P278" s="79" t="s">
        <v>93</v>
      </c>
      <c r="Q278" s="79" t="s">
        <v>55</v>
      </c>
      <c r="R278" s="79" t="s">
        <v>88</v>
      </c>
      <c r="S278" s="79" t="s">
        <v>87</v>
      </c>
      <c r="T278" s="79" t="s">
        <v>88</v>
      </c>
      <c r="U278" s="85"/>
      <c r="V278" s="81">
        <v>50</v>
      </c>
      <c r="W278" s="84"/>
    </row>
    <row r="279" spans="1:23" s="49" customFormat="1" x14ac:dyDescent="0.4">
      <c r="B279" s="8">
        <f t="shared" si="4"/>
        <v>267</v>
      </c>
      <c r="C279" s="64" t="s">
        <v>17</v>
      </c>
      <c r="D279" s="42" t="s">
        <v>50</v>
      </c>
      <c r="E279" s="69" t="s">
        <v>51</v>
      </c>
      <c r="F279" s="70" t="s">
        <v>113</v>
      </c>
      <c r="G279" s="70">
        <v>10</v>
      </c>
      <c r="H279" s="71">
        <v>6</v>
      </c>
      <c r="I279" s="82">
        <v>711000</v>
      </c>
      <c r="J279" s="73"/>
      <c r="K279" s="74" t="s">
        <v>15</v>
      </c>
      <c r="L279" s="75" t="s">
        <v>52</v>
      </c>
      <c r="M279" s="76" t="s">
        <v>162</v>
      </c>
      <c r="N279" s="77"/>
      <c r="O279" s="78">
        <v>6</v>
      </c>
      <c r="P279" s="79" t="s">
        <v>129</v>
      </c>
      <c r="Q279" s="79" t="s">
        <v>121</v>
      </c>
      <c r="R279" s="79" t="s">
        <v>129</v>
      </c>
      <c r="S279" s="79">
        <v>6</v>
      </c>
      <c r="T279" s="79">
        <v>9</v>
      </c>
      <c r="U279" s="80"/>
      <c r="V279" s="84">
        <v>50</v>
      </c>
      <c r="W279" s="81"/>
    </row>
    <row r="280" spans="1:23" s="49" customFormat="1" x14ac:dyDescent="0.4">
      <c r="B280" s="8">
        <f t="shared" si="4"/>
        <v>268</v>
      </c>
      <c r="C280" s="54" t="s">
        <v>18</v>
      </c>
      <c r="D280" s="42" t="s">
        <v>56</v>
      </c>
      <c r="E280" s="69" t="s">
        <v>51</v>
      </c>
      <c r="F280" s="70" t="s">
        <v>113</v>
      </c>
      <c r="G280" s="70">
        <v>10</v>
      </c>
      <c r="H280" s="71">
        <v>7</v>
      </c>
      <c r="I280" s="82" t="s">
        <v>61</v>
      </c>
      <c r="J280" s="83"/>
      <c r="K280" s="74" t="s">
        <v>15</v>
      </c>
      <c r="L280" s="75" t="s">
        <v>52</v>
      </c>
      <c r="M280" s="76" t="s">
        <v>14</v>
      </c>
      <c r="N280" s="77"/>
      <c r="O280" s="78">
        <v>3</v>
      </c>
      <c r="P280" s="79" t="s">
        <v>129</v>
      </c>
      <c r="Q280" s="79" t="s">
        <v>122</v>
      </c>
      <c r="R280" s="79" t="s">
        <v>129</v>
      </c>
      <c r="S280" s="79">
        <v>3</v>
      </c>
      <c r="T280" s="79" t="s">
        <v>133</v>
      </c>
      <c r="U280" s="80"/>
      <c r="V280" s="81">
        <v>50</v>
      </c>
      <c r="W280" s="84"/>
    </row>
    <row r="281" spans="1:23" s="49" customFormat="1" ht="56.25" x14ac:dyDescent="0.4">
      <c r="B281" s="8">
        <f t="shared" si="4"/>
        <v>269</v>
      </c>
      <c r="C281" s="64" t="s">
        <v>19</v>
      </c>
      <c r="D281" s="52" t="s">
        <v>98</v>
      </c>
      <c r="E281" s="69" t="s">
        <v>57</v>
      </c>
      <c r="F281" s="70" t="s">
        <v>113</v>
      </c>
      <c r="G281" s="70">
        <v>10</v>
      </c>
      <c r="H281" s="71">
        <v>8</v>
      </c>
      <c r="I281" s="82">
        <f ca="1">INDIRECT("補記シート!D"&amp;18+3*(G281-1))</f>
        <v>0</v>
      </c>
      <c r="J281" s="83"/>
      <c r="K281" s="74" t="s">
        <v>62</v>
      </c>
      <c r="L281" s="75" t="s">
        <v>52</v>
      </c>
      <c r="M281" s="87" t="s">
        <v>106</v>
      </c>
      <c r="N281" s="77"/>
      <c r="O281" s="78">
        <v>7</v>
      </c>
      <c r="P281" s="79" t="s">
        <v>129</v>
      </c>
      <c r="Q281" s="79" t="s">
        <v>122</v>
      </c>
      <c r="R281" s="79" t="s">
        <v>129</v>
      </c>
      <c r="S281" s="79">
        <v>7</v>
      </c>
      <c r="T281" s="79" t="s">
        <v>134</v>
      </c>
      <c r="U281" s="85"/>
      <c r="V281" s="84">
        <v>50</v>
      </c>
      <c r="W281" s="84"/>
    </row>
    <row r="282" spans="1:23" s="49" customFormat="1" ht="131.25" x14ac:dyDescent="0.4">
      <c r="B282" s="8">
        <f t="shared" si="4"/>
        <v>270</v>
      </c>
      <c r="C282" s="54" t="s">
        <v>23</v>
      </c>
      <c r="D282" s="67" t="s">
        <v>96</v>
      </c>
      <c r="E282" s="86" t="s">
        <v>58</v>
      </c>
      <c r="F282" s="70" t="s">
        <v>113</v>
      </c>
      <c r="G282" s="70">
        <v>10</v>
      </c>
      <c r="H282" s="71">
        <v>9</v>
      </c>
      <c r="I282" s="82" t="e">
        <f ca="1">VLOOKUP(INDIRECT("'リリース・フラグ及び一時停止 解除に関する届出書'!E"&amp;31+G282),ツール処理シート!$I$3:$J$7,2,0)</f>
        <v>#N/A</v>
      </c>
      <c r="J282" s="83"/>
      <c r="K282" s="74" t="s">
        <v>64</v>
      </c>
      <c r="L282" s="88" t="s">
        <v>116</v>
      </c>
      <c r="M282" s="87" t="s">
        <v>110</v>
      </c>
      <c r="N282" s="77"/>
      <c r="O282" s="78">
        <v>1</v>
      </c>
      <c r="P282" s="79" t="s">
        <v>129</v>
      </c>
      <c r="Q282" s="79" t="s">
        <v>122</v>
      </c>
      <c r="R282" s="79" t="s">
        <v>129</v>
      </c>
      <c r="S282" s="79">
        <v>1</v>
      </c>
      <c r="T282" s="79" t="s">
        <v>133</v>
      </c>
      <c r="U282" s="85"/>
      <c r="V282" s="81">
        <v>50</v>
      </c>
      <c r="W282" s="84"/>
    </row>
    <row r="283" spans="1:23" s="49" customFormat="1" ht="37.5" x14ac:dyDescent="0.4">
      <c r="B283" s="8">
        <f t="shared" si="4"/>
        <v>271</v>
      </c>
      <c r="C283" s="64" t="s">
        <v>191</v>
      </c>
      <c r="D283" s="67" t="s">
        <v>96</v>
      </c>
      <c r="E283" s="86" t="s">
        <v>59</v>
      </c>
      <c r="F283" s="70" t="s">
        <v>113</v>
      </c>
      <c r="G283" s="70">
        <v>10</v>
      </c>
      <c r="H283" s="71">
        <v>10</v>
      </c>
      <c r="I283" s="82" t="str">
        <f ca="1">IF(INDIRECT("'リリース・フラグ及び一時停止 解除に関する届出書'!I"&amp;31+G283)="","",INDIRECT("'リリース・フラグ及び一時停止 解除に関する届出書'!I"&amp;31+G283))</f>
        <v/>
      </c>
      <c r="J283" s="83"/>
      <c r="K283" s="74" t="s">
        <v>64</v>
      </c>
      <c r="L283" s="88" t="s">
        <v>111</v>
      </c>
      <c r="M283" s="87" t="s">
        <v>75</v>
      </c>
      <c r="N283" s="77"/>
      <c r="O283" s="78">
        <v>11</v>
      </c>
      <c r="P283" s="79" t="s">
        <v>129</v>
      </c>
      <c r="Q283" s="79" t="s">
        <v>122</v>
      </c>
      <c r="R283" s="79" t="s">
        <v>129</v>
      </c>
      <c r="S283" s="79">
        <v>11</v>
      </c>
      <c r="T283" s="79" t="s">
        <v>133</v>
      </c>
      <c r="U283" s="85"/>
      <c r="V283" s="84">
        <v>50</v>
      </c>
      <c r="W283" s="84"/>
    </row>
    <row r="284" spans="1:23" s="49" customFormat="1" ht="75" x14ac:dyDescent="0.4">
      <c r="B284" s="8">
        <f t="shared" si="4"/>
        <v>272</v>
      </c>
      <c r="C284" s="54" t="s">
        <v>24</v>
      </c>
      <c r="D284" s="67" t="s">
        <v>99</v>
      </c>
      <c r="E284" s="86" t="s">
        <v>60</v>
      </c>
      <c r="F284" s="70" t="s">
        <v>113</v>
      </c>
      <c r="G284" s="70">
        <v>10</v>
      </c>
      <c r="H284" s="71">
        <v>11</v>
      </c>
      <c r="I284" s="50">
        <f ca="1">IF(INDIRECT("'リリース・フラグ及び一時停止 解除に関する届出書'!N"&amp;31+G284)&lt;&gt;"",INDIRECT("'リリース・フラグ及び一時停止 解除に関する届出書'!N"&amp;31+G284),ツール処理シート!I285)</f>
        <v>0</v>
      </c>
      <c r="J284" s="83"/>
      <c r="K284" s="74" t="s">
        <v>64</v>
      </c>
      <c r="L284" s="88" t="s">
        <v>112</v>
      </c>
      <c r="M284" s="87" t="s">
        <v>286</v>
      </c>
      <c r="N284" s="77"/>
      <c r="O284" s="78">
        <v>8</v>
      </c>
      <c r="P284" s="79" t="s">
        <v>129</v>
      </c>
      <c r="Q284" s="79" t="s">
        <v>122</v>
      </c>
      <c r="R284" s="79" t="s">
        <v>117</v>
      </c>
      <c r="S284" s="79">
        <v>8</v>
      </c>
      <c r="T284" s="79">
        <v>9</v>
      </c>
      <c r="U284" s="89"/>
      <c r="V284" s="81">
        <v>50</v>
      </c>
      <c r="W284" s="84"/>
    </row>
    <row r="285" spans="1:23" s="49" customFormat="1" ht="56.25" x14ac:dyDescent="0.4">
      <c r="B285" s="8">
        <f t="shared" si="4"/>
        <v>273</v>
      </c>
      <c r="C285" s="64" t="s">
        <v>170</v>
      </c>
      <c r="D285" s="67" t="s">
        <v>100</v>
      </c>
      <c r="E285" s="86" t="s">
        <v>59</v>
      </c>
      <c r="F285" s="70" t="s">
        <v>113</v>
      </c>
      <c r="G285" s="70">
        <v>10</v>
      </c>
      <c r="H285" s="71">
        <v>12</v>
      </c>
      <c r="I285" s="82">
        <f ca="1">INDIRECT("補記シート!D"&amp;16+G285*3)</f>
        <v>0</v>
      </c>
      <c r="J285" s="83"/>
      <c r="K285" s="74" t="s">
        <v>62</v>
      </c>
      <c r="L285" s="88" t="s">
        <v>52</v>
      </c>
      <c r="M285" s="87" t="s">
        <v>166</v>
      </c>
      <c r="N285" s="77"/>
      <c r="O285" s="78">
        <v>8</v>
      </c>
      <c r="P285" s="79" t="s">
        <v>129</v>
      </c>
      <c r="Q285" s="79" t="s">
        <v>122</v>
      </c>
      <c r="R285" s="79" t="s">
        <v>117</v>
      </c>
      <c r="S285" s="79">
        <v>8</v>
      </c>
      <c r="T285" s="79">
        <v>9</v>
      </c>
      <c r="U285" s="89"/>
      <c r="V285" s="84">
        <v>50</v>
      </c>
      <c r="W285" s="84"/>
    </row>
    <row r="286" spans="1:23" s="49" customFormat="1" ht="75" x14ac:dyDescent="0.4">
      <c r="B286" s="8">
        <f t="shared" si="4"/>
        <v>274</v>
      </c>
      <c r="C286" s="54" t="s">
        <v>20</v>
      </c>
      <c r="D286" s="67" t="s">
        <v>102</v>
      </c>
      <c r="E286" s="43" t="s">
        <v>59</v>
      </c>
      <c r="F286" s="8" t="s">
        <v>113</v>
      </c>
      <c r="G286" s="10">
        <v>10</v>
      </c>
      <c r="H286" s="41">
        <v>13</v>
      </c>
      <c r="I286" s="50" t="str">
        <f ca="1">IF(OR(INDIRECT("'リリース・フラグ及び一時停止 解除に関する届出書'!C"&amp;31+G286)="追加",INDIRECT("'リリース・フラグ及び一時停止 解除に関する届出書'!C"&amp;31+G286)="変更"),1,"")</f>
        <v/>
      </c>
      <c r="J286" s="51"/>
      <c r="K286" s="44" t="s">
        <v>64</v>
      </c>
      <c r="L286" s="11" t="s">
        <v>168</v>
      </c>
      <c r="M286" s="54" t="s">
        <v>189</v>
      </c>
      <c r="N286" s="55" t="s">
        <v>353</v>
      </c>
      <c r="O286" s="47">
        <v>1</v>
      </c>
      <c r="P286" s="9" t="s">
        <v>129</v>
      </c>
      <c r="Q286" s="9" t="s">
        <v>130</v>
      </c>
      <c r="R286" s="9" t="s">
        <v>117</v>
      </c>
      <c r="S286" s="9">
        <v>1</v>
      </c>
      <c r="T286" s="9">
        <v>9</v>
      </c>
      <c r="U286" s="11"/>
      <c r="V286" s="48">
        <v>50</v>
      </c>
      <c r="W286" s="48"/>
    </row>
    <row r="287" spans="1:23" s="49" customFormat="1" ht="37.5" x14ac:dyDescent="0.4">
      <c r="B287" s="8">
        <f t="shared" si="4"/>
        <v>275</v>
      </c>
      <c r="C287" s="54" t="s">
        <v>171</v>
      </c>
      <c r="D287" s="68" t="s">
        <v>101</v>
      </c>
      <c r="E287" s="86" t="s">
        <v>97</v>
      </c>
      <c r="F287" s="70" t="s">
        <v>113</v>
      </c>
      <c r="G287" s="75">
        <v>10</v>
      </c>
      <c r="H287" s="71">
        <v>14</v>
      </c>
      <c r="I287" s="82"/>
      <c r="J287" s="83"/>
      <c r="K287" s="74" t="s">
        <v>15</v>
      </c>
      <c r="L287" s="75" t="s">
        <v>52</v>
      </c>
      <c r="M287" s="87" t="s">
        <v>107</v>
      </c>
      <c r="N287" s="90"/>
      <c r="O287" s="78">
        <v>1</v>
      </c>
      <c r="P287" s="79" t="s">
        <v>129</v>
      </c>
      <c r="Q287" s="79" t="s">
        <v>131</v>
      </c>
      <c r="R287" s="79" t="s">
        <v>117</v>
      </c>
      <c r="S287" s="79">
        <v>1</v>
      </c>
      <c r="T287" s="79" t="s">
        <v>135</v>
      </c>
      <c r="U287" s="88"/>
      <c r="V287" s="84">
        <v>50</v>
      </c>
      <c r="W287" s="81"/>
    </row>
    <row r="288" spans="1:23" s="49" customFormat="1" ht="75" x14ac:dyDescent="0.4">
      <c r="B288" s="8">
        <f t="shared" si="4"/>
        <v>276</v>
      </c>
      <c r="C288" s="64" t="s">
        <v>172</v>
      </c>
      <c r="D288" s="67" t="s">
        <v>103</v>
      </c>
      <c r="E288" s="86" t="s">
        <v>67</v>
      </c>
      <c r="F288" s="70" t="s">
        <v>113</v>
      </c>
      <c r="G288" s="70">
        <v>10</v>
      </c>
      <c r="H288" s="71">
        <v>15</v>
      </c>
      <c r="I288" s="50" t="str">
        <f ca="1">IF(I286=1,TEXT(DATE(INDIRECT("'リリース・フラグ及び一時停止 解除に関する届出書'!I26"),INDIRECT("'リリース・フラグ及び一時停止 解除に関する届出書'!O26"),INDIRECT("'リリース・フラグ及び一時停止 解除に関する届出書'!U26")),"YYYYMMDD"),"")</f>
        <v/>
      </c>
      <c r="J288" s="83"/>
      <c r="K288" s="74" t="s">
        <v>64</v>
      </c>
      <c r="L288" s="88" t="s">
        <v>167</v>
      </c>
      <c r="M288" s="87" t="s">
        <v>190</v>
      </c>
      <c r="N288" s="90"/>
      <c r="O288" s="78">
        <v>8</v>
      </c>
      <c r="P288" s="79" t="s">
        <v>129</v>
      </c>
      <c r="Q288" s="79" t="s">
        <v>124</v>
      </c>
      <c r="R288" s="79" t="s">
        <v>117</v>
      </c>
      <c r="S288" s="79">
        <v>8</v>
      </c>
      <c r="T288" s="79">
        <v>9</v>
      </c>
      <c r="U288" s="80" t="s">
        <v>138</v>
      </c>
      <c r="V288" s="81">
        <v>50</v>
      </c>
      <c r="W288" s="84"/>
    </row>
    <row r="289" spans="1:23" s="49" customFormat="1" ht="37.5" x14ac:dyDescent="0.4">
      <c r="B289" s="8">
        <f t="shared" si="4"/>
        <v>277</v>
      </c>
      <c r="C289" s="54" t="s">
        <v>173</v>
      </c>
      <c r="D289" s="67" t="s">
        <v>54</v>
      </c>
      <c r="E289" s="86" t="s">
        <v>65</v>
      </c>
      <c r="F289" s="70" t="s">
        <v>113</v>
      </c>
      <c r="G289" s="70">
        <v>10</v>
      </c>
      <c r="H289" s="71">
        <v>16</v>
      </c>
      <c r="I289" s="82"/>
      <c r="J289" s="83"/>
      <c r="K289" s="74" t="s">
        <v>15</v>
      </c>
      <c r="L289" s="75" t="s">
        <v>52</v>
      </c>
      <c r="M289" s="76" t="s">
        <v>53</v>
      </c>
      <c r="N289" s="77"/>
      <c r="O289" s="78">
        <v>1</v>
      </c>
      <c r="P289" s="79" t="s">
        <v>129</v>
      </c>
      <c r="Q289" s="79" t="s">
        <v>131</v>
      </c>
      <c r="R289" s="79" t="s">
        <v>117</v>
      </c>
      <c r="S289" s="79">
        <v>1</v>
      </c>
      <c r="T289" s="79" t="s">
        <v>66</v>
      </c>
      <c r="U289" s="89"/>
      <c r="V289" s="84">
        <v>50</v>
      </c>
      <c r="W289" s="84"/>
    </row>
    <row r="290" spans="1:23" s="49" customFormat="1" x14ac:dyDescent="0.4">
      <c r="B290" s="8">
        <f t="shared" si="4"/>
        <v>278</v>
      </c>
      <c r="C290" s="54" t="s">
        <v>174</v>
      </c>
      <c r="D290" s="67" t="s">
        <v>96</v>
      </c>
      <c r="E290" s="91" t="s">
        <v>67</v>
      </c>
      <c r="F290" s="70" t="s">
        <v>113</v>
      </c>
      <c r="G290" s="75">
        <v>10</v>
      </c>
      <c r="H290" s="71">
        <v>17</v>
      </c>
      <c r="I290" s="82">
        <v>29991231</v>
      </c>
      <c r="J290" s="83"/>
      <c r="K290" s="74" t="s">
        <v>109</v>
      </c>
      <c r="L290" s="88" t="s">
        <v>52</v>
      </c>
      <c r="M290" s="87" t="s">
        <v>108</v>
      </c>
      <c r="N290" s="90"/>
      <c r="O290" s="78">
        <v>8</v>
      </c>
      <c r="P290" s="79" t="s">
        <v>129</v>
      </c>
      <c r="Q290" s="79" t="s">
        <v>131</v>
      </c>
      <c r="R290" s="79" t="s">
        <v>117</v>
      </c>
      <c r="S290" s="79">
        <v>8</v>
      </c>
      <c r="T290" s="79">
        <v>9</v>
      </c>
      <c r="U290" s="88"/>
      <c r="V290" s="81">
        <v>50</v>
      </c>
      <c r="W290" s="84"/>
    </row>
    <row r="291" spans="1:23" s="49" customFormat="1" ht="37.5" x14ac:dyDescent="0.4">
      <c r="B291" s="8">
        <f t="shared" si="4"/>
        <v>279</v>
      </c>
      <c r="C291" s="54" t="s">
        <v>204</v>
      </c>
      <c r="D291" s="67" t="s">
        <v>54</v>
      </c>
      <c r="E291" s="86" t="s">
        <v>69</v>
      </c>
      <c r="F291" s="70" t="s">
        <v>113</v>
      </c>
      <c r="G291" s="70">
        <v>10</v>
      </c>
      <c r="H291" s="71">
        <v>18</v>
      </c>
      <c r="I291" s="82"/>
      <c r="J291" s="83"/>
      <c r="K291" s="74" t="s">
        <v>15</v>
      </c>
      <c r="L291" s="75" t="s">
        <v>52</v>
      </c>
      <c r="M291" s="76" t="s">
        <v>53</v>
      </c>
      <c r="N291" s="77"/>
      <c r="O291" s="78">
        <v>1</v>
      </c>
      <c r="P291" s="79" t="s">
        <v>129</v>
      </c>
      <c r="Q291" s="79" t="s">
        <v>131</v>
      </c>
      <c r="R291" s="79" t="s">
        <v>117</v>
      </c>
      <c r="S291" s="79">
        <v>1</v>
      </c>
      <c r="T291" s="79" t="s">
        <v>66</v>
      </c>
      <c r="U291" s="89"/>
      <c r="V291" s="84">
        <v>50</v>
      </c>
      <c r="W291" s="84"/>
    </row>
    <row r="292" spans="1:23" s="49" customFormat="1" ht="75" x14ac:dyDescent="0.4">
      <c r="B292" s="8">
        <f t="shared" si="4"/>
        <v>280</v>
      </c>
      <c r="C292" s="54" t="s">
        <v>205</v>
      </c>
      <c r="D292" s="67" t="s">
        <v>104</v>
      </c>
      <c r="E292" s="91" t="s">
        <v>70</v>
      </c>
      <c r="F292" s="70" t="s">
        <v>113</v>
      </c>
      <c r="G292" s="70">
        <v>10</v>
      </c>
      <c r="H292" s="71">
        <v>19</v>
      </c>
      <c r="I292" s="82" t="str">
        <f ca="1">IF(INDIRECT("'リリース・フラグ及び一時停止 解除に関する届出書'!W"&amp;31+G292)="リリース実行可","RELE",IF(INDIRECT("'リリース・フラグ及び一時停止 解除に関する届出書'!W"&amp;31+G292)="リリース実行不可","NREL",""))</f>
        <v>RELE</v>
      </c>
      <c r="J292" s="83"/>
      <c r="K292" s="74" t="s">
        <v>64</v>
      </c>
      <c r="L292" s="88" t="s">
        <v>118</v>
      </c>
      <c r="M292" s="87" t="s">
        <v>119</v>
      </c>
      <c r="N292" s="77"/>
      <c r="O292" s="78">
        <v>4</v>
      </c>
      <c r="P292" s="79" t="s">
        <v>129</v>
      </c>
      <c r="Q292" s="79" t="s">
        <v>123</v>
      </c>
      <c r="R292" s="79" t="s">
        <v>117</v>
      </c>
      <c r="S292" s="79">
        <v>4</v>
      </c>
      <c r="T292" s="79" t="s">
        <v>136</v>
      </c>
      <c r="U292" s="80" t="s">
        <v>138</v>
      </c>
      <c r="V292" s="81">
        <v>50</v>
      </c>
      <c r="W292" s="84"/>
    </row>
    <row r="293" spans="1:23" s="49" customFormat="1" ht="37.5" x14ac:dyDescent="0.4">
      <c r="B293" s="8">
        <f t="shared" si="4"/>
        <v>281</v>
      </c>
      <c r="C293" s="54" t="s">
        <v>206</v>
      </c>
      <c r="D293" s="67" t="s">
        <v>63</v>
      </c>
      <c r="E293" s="86" t="s">
        <v>69</v>
      </c>
      <c r="F293" s="70" t="s">
        <v>113</v>
      </c>
      <c r="G293" s="70">
        <v>10</v>
      </c>
      <c r="H293" s="71">
        <v>20</v>
      </c>
      <c r="I293" s="82"/>
      <c r="J293" s="83"/>
      <c r="K293" s="74" t="s">
        <v>15</v>
      </c>
      <c r="L293" s="75" t="s">
        <v>52</v>
      </c>
      <c r="M293" s="76" t="s">
        <v>53</v>
      </c>
      <c r="N293" s="77"/>
      <c r="O293" s="78">
        <v>1</v>
      </c>
      <c r="P293" s="79" t="s">
        <v>129</v>
      </c>
      <c r="Q293" s="79" t="s">
        <v>131</v>
      </c>
      <c r="R293" s="79" t="s">
        <v>117</v>
      </c>
      <c r="S293" s="79">
        <v>1</v>
      </c>
      <c r="T293" s="79" t="s">
        <v>66</v>
      </c>
      <c r="U293" s="89"/>
      <c r="V293" s="84">
        <v>50</v>
      </c>
      <c r="W293" s="84"/>
    </row>
    <row r="294" spans="1:23" s="49" customFormat="1" ht="75" x14ac:dyDescent="0.4">
      <c r="B294" s="8">
        <f t="shared" si="4"/>
        <v>282</v>
      </c>
      <c r="C294" s="54" t="s">
        <v>207</v>
      </c>
      <c r="D294" s="67" t="s">
        <v>105</v>
      </c>
      <c r="E294" s="91" t="s">
        <v>70</v>
      </c>
      <c r="F294" s="70" t="s">
        <v>113</v>
      </c>
      <c r="G294" s="70">
        <v>10</v>
      </c>
      <c r="H294" s="71">
        <v>21</v>
      </c>
      <c r="I294" s="50" t="str">
        <f ca="1">IF(INDIRECT("'リリース・フラグ及び一時停止 解除に関する届出書'!R"&amp;31+G294)="リリース実行可","RELE",IF(INDIRECT("'リリース・フラグ及び一時停止 解除に関する届出書'!R"&amp;31+G294)="リリース実行不可","NREL",""))</f>
        <v>RELE</v>
      </c>
      <c r="J294" s="83"/>
      <c r="K294" s="74" t="s">
        <v>64</v>
      </c>
      <c r="L294" s="88" t="s">
        <v>118</v>
      </c>
      <c r="M294" s="87" t="s">
        <v>119</v>
      </c>
      <c r="N294" s="77"/>
      <c r="O294" s="78">
        <v>4</v>
      </c>
      <c r="P294" s="79" t="s">
        <v>129</v>
      </c>
      <c r="Q294" s="79" t="s">
        <v>124</v>
      </c>
      <c r="R294" s="79" t="s">
        <v>117</v>
      </c>
      <c r="S294" s="79">
        <v>4</v>
      </c>
      <c r="T294" s="79" t="s">
        <v>137</v>
      </c>
      <c r="U294" s="80" t="s">
        <v>138</v>
      </c>
      <c r="V294" s="81">
        <v>50</v>
      </c>
      <c r="W294" s="84"/>
    </row>
    <row r="295" spans="1:23" s="49" customFormat="1" x14ac:dyDescent="0.4">
      <c r="B295" s="8">
        <f t="shared" si="4"/>
        <v>283</v>
      </c>
      <c r="C295" s="54" t="s">
        <v>21</v>
      </c>
      <c r="D295" s="67" t="s">
        <v>63</v>
      </c>
      <c r="E295" s="86" t="s">
        <v>72</v>
      </c>
      <c r="F295" s="70" t="s">
        <v>113</v>
      </c>
      <c r="G295" s="70">
        <v>10</v>
      </c>
      <c r="H295" s="71">
        <v>22</v>
      </c>
      <c r="I295" s="82"/>
      <c r="J295" s="83"/>
      <c r="K295" s="74" t="s">
        <v>15</v>
      </c>
      <c r="L295" s="75" t="s">
        <v>52</v>
      </c>
      <c r="M295" s="76" t="s">
        <v>53</v>
      </c>
      <c r="N295" s="77"/>
      <c r="O295" s="78">
        <v>1</v>
      </c>
      <c r="P295" s="79" t="s">
        <v>129</v>
      </c>
      <c r="Q295" s="79" t="s">
        <v>131</v>
      </c>
      <c r="R295" s="79" t="s">
        <v>117</v>
      </c>
      <c r="S295" s="79">
        <v>1</v>
      </c>
      <c r="T295" s="79" t="s">
        <v>73</v>
      </c>
      <c r="U295" s="89"/>
      <c r="V295" s="84">
        <v>50</v>
      </c>
      <c r="W295" s="84"/>
    </row>
    <row r="296" spans="1:23" s="49" customFormat="1" ht="75" x14ac:dyDescent="0.4">
      <c r="B296" s="8">
        <f t="shared" si="4"/>
        <v>284</v>
      </c>
      <c r="C296" s="54" t="s">
        <v>25</v>
      </c>
      <c r="D296" s="67" t="s">
        <v>105</v>
      </c>
      <c r="E296" s="91" t="s">
        <v>74</v>
      </c>
      <c r="F296" s="70" t="s">
        <v>113</v>
      </c>
      <c r="G296" s="70">
        <v>10</v>
      </c>
      <c r="H296" s="71">
        <v>23</v>
      </c>
      <c r="I296" s="157" t="str">
        <f ca="1">IF(INDIRECT("'リリース・フラグ及び一時停止 解除に関する届出書'!AB"&amp;31+G296)="解除","0000",IF(INDIRECT("'リリース・フラグ及び一時停止 解除に関する届出書'!AB"&amp;31+G296)="一時停止","9999",""))</f>
        <v/>
      </c>
      <c r="J296" s="83"/>
      <c r="K296" s="74" t="s">
        <v>64</v>
      </c>
      <c r="L296" s="92" t="s">
        <v>120</v>
      </c>
      <c r="M296" s="87" t="s">
        <v>139</v>
      </c>
      <c r="N296" s="90"/>
      <c r="O296" s="78">
        <v>4</v>
      </c>
      <c r="P296" s="79" t="s">
        <v>129</v>
      </c>
      <c r="Q296" s="79" t="s">
        <v>68</v>
      </c>
      <c r="R296" s="79" t="s">
        <v>117</v>
      </c>
      <c r="S296" s="79">
        <v>4</v>
      </c>
      <c r="T296" s="79">
        <v>9</v>
      </c>
      <c r="U296" s="80" t="s">
        <v>138</v>
      </c>
      <c r="V296" s="81">
        <v>50</v>
      </c>
      <c r="W296" s="93"/>
    </row>
    <row r="297" spans="1:23" x14ac:dyDescent="0.4">
      <c r="A297" s="49"/>
      <c r="B297" s="8">
        <f t="shared" si="4"/>
        <v>285</v>
      </c>
      <c r="C297" s="63" t="s">
        <v>177</v>
      </c>
      <c r="D297" s="45" t="s">
        <v>140</v>
      </c>
      <c r="E297" s="53" t="s">
        <v>141</v>
      </c>
      <c r="F297" s="70" t="s">
        <v>113</v>
      </c>
      <c r="G297" s="63">
        <v>10</v>
      </c>
      <c r="H297" s="71">
        <v>24</v>
      </c>
      <c r="I297" s="50"/>
      <c r="J297" s="51"/>
      <c r="K297" s="44" t="s">
        <v>62</v>
      </c>
      <c r="L297" s="10" t="s">
        <v>52</v>
      </c>
      <c r="M297" s="45"/>
      <c r="N297" s="46"/>
      <c r="O297" s="47" t="s">
        <v>142</v>
      </c>
      <c r="P297" s="79" t="s">
        <v>129</v>
      </c>
      <c r="Q297" s="128" t="s">
        <v>55</v>
      </c>
      <c r="R297" s="128"/>
      <c r="S297" s="128"/>
      <c r="T297" s="128"/>
      <c r="U297" s="129"/>
      <c r="V297" s="130"/>
      <c r="W297" s="130"/>
    </row>
    <row r="298" spans="1:23" ht="37.5" x14ac:dyDescent="0.4">
      <c r="A298" s="49"/>
      <c r="B298" s="8">
        <f t="shared" si="4"/>
        <v>286</v>
      </c>
      <c r="C298" s="41" t="s">
        <v>77</v>
      </c>
      <c r="D298" s="67" t="s">
        <v>71</v>
      </c>
      <c r="E298" s="86" t="s">
        <v>78</v>
      </c>
      <c r="F298" s="70" t="s">
        <v>113</v>
      </c>
      <c r="G298" s="70">
        <v>10</v>
      </c>
      <c r="H298" s="71">
        <v>25</v>
      </c>
      <c r="I298" s="82" t="str">
        <f ca="1">IF(INDIRECT("補記シート!D"&amp;17+G298*3)="","",INDIRECT("補記シート!D"&amp;17+G298*3))</f>
        <v/>
      </c>
      <c r="J298" s="83"/>
      <c r="K298" s="74" t="s">
        <v>62</v>
      </c>
      <c r="L298" s="75" t="s">
        <v>52</v>
      </c>
      <c r="M298" s="87" t="s">
        <v>163</v>
      </c>
      <c r="N298" s="90"/>
      <c r="O298" s="78">
        <v>10</v>
      </c>
      <c r="P298" s="79" t="s">
        <v>129</v>
      </c>
      <c r="Q298" s="128" t="s">
        <v>55</v>
      </c>
      <c r="R298" s="128"/>
      <c r="S298" s="128"/>
      <c r="T298" s="128"/>
      <c r="U298" s="131"/>
      <c r="V298" s="132"/>
      <c r="W298" s="132"/>
    </row>
    <row r="299" spans="1:23" ht="112.5" x14ac:dyDescent="0.4">
      <c r="A299" s="49"/>
      <c r="B299" s="8">
        <f t="shared" si="4"/>
        <v>287</v>
      </c>
      <c r="C299" s="41" t="s">
        <v>175</v>
      </c>
      <c r="D299" s="67" t="s">
        <v>54</v>
      </c>
      <c r="E299" s="86" t="s">
        <v>59</v>
      </c>
      <c r="F299" s="70" t="s">
        <v>113</v>
      </c>
      <c r="G299" s="70">
        <v>10</v>
      </c>
      <c r="H299" s="71">
        <v>26</v>
      </c>
      <c r="I299" s="50" t="str">
        <f ca="1">IF(I288="","",LEFT(I288,4)&amp;"/"&amp;MID(I288,5,2)&amp;"/"&amp;RIGHT(I288,2))</f>
        <v/>
      </c>
      <c r="J299" s="83"/>
      <c r="K299" s="74" t="s">
        <v>79</v>
      </c>
      <c r="L299" s="75" t="s">
        <v>52</v>
      </c>
      <c r="M299" s="54" t="s">
        <v>351</v>
      </c>
      <c r="N299" s="55" t="s">
        <v>352</v>
      </c>
      <c r="O299" s="78">
        <v>10</v>
      </c>
      <c r="P299" s="79" t="s">
        <v>129</v>
      </c>
      <c r="Q299" s="128" t="s">
        <v>55</v>
      </c>
      <c r="R299" s="128"/>
      <c r="S299" s="128"/>
      <c r="T299" s="128"/>
      <c r="U299" s="133"/>
      <c r="V299" s="132"/>
      <c r="W299" s="132"/>
    </row>
    <row r="300" spans="1:23" ht="56.25" x14ac:dyDescent="0.4">
      <c r="A300" s="49"/>
      <c r="B300" s="8">
        <f t="shared" si="4"/>
        <v>288</v>
      </c>
      <c r="C300" s="41" t="s">
        <v>176</v>
      </c>
      <c r="D300" s="67" t="s">
        <v>76</v>
      </c>
      <c r="E300" s="86" t="s">
        <v>59</v>
      </c>
      <c r="F300" s="70" t="s">
        <v>113</v>
      </c>
      <c r="G300" s="70">
        <v>10</v>
      </c>
      <c r="H300" s="71">
        <v>27</v>
      </c>
      <c r="I300" s="50" t="str">
        <f ca="1">LEFT(I285,4)&amp;"/"&amp;MID(I285,5,2)&amp;"/"&amp;RIGHT(I285,2)</f>
        <v>0//0</v>
      </c>
      <c r="J300" s="83"/>
      <c r="K300" s="74" t="s">
        <v>79</v>
      </c>
      <c r="L300" s="75" t="s">
        <v>52</v>
      </c>
      <c r="M300" s="94" t="s">
        <v>169</v>
      </c>
      <c r="N300" s="95"/>
      <c r="O300" s="78">
        <v>10</v>
      </c>
      <c r="P300" s="79" t="s">
        <v>115</v>
      </c>
      <c r="Q300" s="128" t="s">
        <v>55</v>
      </c>
      <c r="R300" s="128"/>
      <c r="S300" s="128"/>
      <c r="T300" s="128"/>
      <c r="U300" s="134"/>
      <c r="V300" s="135"/>
      <c r="W300" s="136"/>
    </row>
    <row r="301" spans="1:23" ht="56.25" x14ac:dyDescent="0.4">
      <c r="A301" s="49"/>
      <c r="B301" s="8">
        <f t="shared" si="4"/>
        <v>289</v>
      </c>
      <c r="C301" s="65" t="s">
        <v>178</v>
      </c>
      <c r="D301" s="56" t="s">
        <v>63</v>
      </c>
      <c r="E301" s="69" t="s">
        <v>60</v>
      </c>
      <c r="F301" s="70" t="s">
        <v>113</v>
      </c>
      <c r="G301" s="96">
        <v>10</v>
      </c>
      <c r="H301" s="71">
        <v>28</v>
      </c>
      <c r="I301" s="158">
        <v>401768</v>
      </c>
      <c r="J301" s="98"/>
      <c r="K301" s="99" t="s">
        <v>15</v>
      </c>
      <c r="L301" s="75" t="s">
        <v>52</v>
      </c>
      <c r="M301" s="76" t="s">
        <v>164</v>
      </c>
      <c r="N301" s="90" t="s">
        <v>165</v>
      </c>
      <c r="O301" s="78">
        <v>10</v>
      </c>
      <c r="P301" s="79" t="s">
        <v>115</v>
      </c>
      <c r="Q301" s="128" t="s">
        <v>55</v>
      </c>
      <c r="R301" s="128"/>
      <c r="S301" s="128"/>
      <c r="T301" s="128"/>
      <c r="U301" s="134"/>
      <c r="V301" s="135"/>
      <c r="W301" s="137"/>
    </row>
    <row r="302" spans="1:23" ht="19.5" thickBot="1" x14ac:dyDescent="0.45">
      <c r="A302" s="49"/>
      <c r="B302" s="177">
        <f t="shared" si="4"/>
        <v>290</v>
      </c>
      <c r="C302" s="178" t="s">
        <v>179</v>
      </c>
      <c r="D302" s="183" t="s">
        <v>76</v>
      </c>
      <c r="E302" s="100" t="s">
        <v>80</v>
      </c>
      <c r="F302" s="101" t="s">
        <v>114</v>
      </c>
      <c r="G302" s="101">
        <v>10</v>
      </c>
      <c r="H302" s="184">
        <v>29</v>
      </c>
      <c r="I302" s="102">
        <v>401768</v>
      </c>
      <c r="J302" s="103"/>
      <c r="K302" s="104" t="s">
        <v>15</v>
      </c>
      <c r="L302" s="105" t="s">
        <v>52</v>
      </c>
      <c r="M302" s="106" t="s">
        <v>164</v>
      </c>
      <c r="N302" s="107"/>
      <c r="O302" s="108">
        <v>10</v>
      </c>
      <c r="P302" s="109" t="s">
        <v>115</v>
      </c>
      <c r="Q302" s="138" t="s">
        <v>55</v>
      </c>
      <c r="R302" s="138"/>
      <c r="S302" s="138"/>
      <c r="T302" s="138"/>
      <c r="U302" s="139"/>
      <c r="V302" s="140"/>
      <c r="W302" s="140"/>
    </row>
    <row r="303" spans="1:23" s="49" customFormat="1" ht="19.5" thickTop="1" x14ac:dyDescent="0.4">
      <c r="B303" s="175">
        <f t="shared" si="4"/>
        <v>291</v>
      </c>
      <c r="C303" s="176" t="s">
        <v>82</v>
      </c>
      <c r="D303" s="179" t="s">
        <v>84</v>
      </c>
      <c r="E303" s="180" t="s">
        <v>85</v>
      </c>
      <c r="F303" s="181" t="s">
        <v>113</v>
      </c>
      <c r="G303" s="181">
        <v>11</v>
      </c>
      <c r="H303" s="182">
        <v>1</v>
      </c>
      <c r="I303" s="72"/>
      <c r="J303" s="73"/>
      <c r="K303" s="74" t="s">
        <v>15</v>
      </c>
      <c r="L303" s="75" t="s">
        <v>52</v>
      </c>
      <c r="M303" s="76" t="s">
        <v>53</v>
      </c>
      <c r="N303" s="77" t="s">
        <v>125</v>
      </c>
      <c r="O303" s="78" t="s">
        <v>86</v>
      </c>
      <c r="P303" s="79" t="s">
        <v>83</v>
      </c>
      <c r="Q303" s="79" t="s">
        <v>55</v>
      </c>
      <c r="R303" s="79" t="s">
        <v>86</v>
      </c>
      <c r="S303" s="79" t="s">
        <v>83</v>
      </c>
      <c r="T303" s="79" t="s">
        <v>87</v>
      </c>
      <c r="U303" s="80"/>
      <c r="V303" s="81">
        <v>50</v>
      </c>
      <c r="W303" s="81"/>
    </row>
    <row r="304" spans="1:23" s="49" customFormat="1" x14ac:dyDescent="0.4">
      <c r="B304" s="8">
        <f t="shared" si="4"/>
        <v>292</v>
      </c>
      <c r="C304" s="41" t="s">
        <v>89</v>
      </c>
      <c r="D304" s="42" t="s">
        <v>86</v>
      </c>
      <c r="E304" s="69" t="s">
        <v>90</v>
      </c>
      <c r="F304" s="70" t="s">
        <v>113</v>
      </c>
      <c r="G304" s="70">
        <v>11</v>
      </c>
      <c r="H304" s="71">
        <v>2</v>
      </c>
      <c r="I304" s="82"/>
      <c r="J304" s="83"/>
      <c r="K304" s="74" t="s">
        <v>15</v>
      </c>
      <c r="L304" s="75" t="s">
        <v>52</v>
      </c>
      <c r="M304" s="76" t="s">
        <v>53</v>
      </c>
      <c r="N304" s="77" t="s">
        <v>126</v>
      </c>
      <c r="O304" s="78" t="s">
        <v>86</v>
      </c>
      <c r="P304" s="79" t="s">
        <v>86</v>
      </c>
      <c r="Q304" s="79" t="s">
        <v>55</v>
      </c>
      <c r="R304" s="79" t="s">
        <v>87</v>
      </c>
      <c r="S304" s="79" t="s">
        <v>88</v>
      </c>
      <c r="T304" s="79" t="s">
        <v>88</v>
      </c>
      <c r="U304" s="80"/>
      <c r="V304" s="84">
        <v>50</v>
      </c>
      <c r="W304" s="84"/>
    </row>
    <row r="305" spans="2:23" s="49" customFormat="1" x14ac:dyDescent="0.4">
      <c r="B305" s="8">
        <f t="shared" si="4"/>
        <v>293</v>
      </c>
      <c r="C305" s="41" t="s">
        <v>91</v>
      </c>
      <c r="D305" s="42" t="s">
        <v>87</v>
      </c>
      <c r="E305" s="69" t="s">
        <v>92</v>
      </c>
      <c r="F305" s="70" t="s">
        <v>113</v>
      </c>
      <c r="G305" s="70">
        <v>11</v>
      </c>
      <c r="H305" s="71">
        <v>3</v>
      </c>
      <c r="I305" s="82"/>
      <c r="J305" s="83"/>
      <c r="K305" s="74" t="s">
        <v>15</v>
      </c>
      <c r="L305" s="75" t="s">
        <v>52</v>
      </c>
      <c r="M305" s="76" t="s">
        <v>53</v>
      </c>
      <c r="N305" s="77" t="s">
        <v>126</v>
      </c>
      <c r="O305" s="78" t="s">
        <v>93</v>
      </c>
      <c r="P305" s="79" t="s">
        <v>93</v>
      </c>
      <c r="Q305" s="79" t="s">
        <v>55</v>
      </c>
      <c r="R305" s="79" t="s">
        <v>87</v>
      </c>
      <c r="S305" s="79" t="s">
        <v>87</v>
      </c>
      <c r="T305" s="79" t="s">
        <v>88</v>
      </c>
      <c r="U305" s="85"/>
      <c r="V305" s="81">
        <v>50</v>
      </c>
      <c r="W305" s="84"/>
    </row>
    <row r="306" spans="2:23" s="49" customFormat="1" x14ac:dyDescent="0.4">
      <c r="B306" s="8">
        <f t="shared" si="4"/>
        <v>294</v>
      </c>
      <c r="C306" s="41" t="s">
        <v>94</v>
      </c>
      <c r="D306" s="67" t="s">
        <v>86</v>
      </c>
      <c r="E306" s="86" t="s">
        <v>92</v>
      </c>
      <c r="F306" s="70" t="s">
        <v>113</v>
      </c>
      <c r="G306" s="70">
        <v>11</v>
      </c>
      <c r="H306" s="71">
        <v>4</v>
      </c>
      <c r="I306" s="82"/>
      <c r="J306" s="83"/>
      <c r="K306" s="74" t="s">
        <v>15</v>
      </c>
      <c r="L306" s="75" t="s">
        <v>52</v>
      </c>
      <c r="M306" s="76" t="s">
        <v>53</v>
      </c>
      <c r="N306" s="77" t="s">
        <v>127</v>
      </c>
      <c r="O306" s="78" t="s">
        <v>88</v>
      </c>
      <c r="P306" s="79" t="s">
        <v>86</v>
      </c>
      <c r="Q306" s="79" t="s">
        <v>55</v>
      </c>
      <c r="R306" s="79" t="s">
        <v>87</v>
      </c>
      <c r="S306" s="79" t="s">
        <v>86</v>
      </c>
      <c r="T306" s="79" t="s">
        <v>87</v>
      </c>
      <c r="U306" s="85"/>
      <c r="V306" s="84">
        <v>50</v>
      </c>
      <c r="W306" s="84"/>
    </row>
    <row r="307" spans="2:23" s="49" customFormat="1" x14ac:dyDescent="0.4">
      <c r="B307" s="8">
        <f t="shared" si="4"/>
        <v>295</v>
      </c>
      <c r="C307" s="41" t="s">
        <v>95</v>
      </c>
      <c r="D307" s="42" t="s">
        <v>88</v>
      </c>
      <c r="E307" s="69" t="s">
        <v>92</v>
      </c>
      <c r="F307" s="70" t="s">
        <v>113</v>
      </c>
      <c r="G307" s="70">
        <v>11</v>
      </c>
      <c r="H307" s="71">
        <v>5</v>
      </c>
      <c r="I307" s="97"/>
      <c r="J307" s="83"/>
      <c r="K307" s="74" t="s">
        <v>15</v>
      </c>
      <c r="L307" s="75" t="s">
        <v>52</v>
      </c>
      <c r="M307" s="76" t="s">
        <v>53</v>
      </c>
      <c r="N307" s="77" t="s">
        <v>128</v>
      </c>
      <c r="O307" s="78" t="s">
        <v>88</v>
      </c>
      <c r="P307" s="79" t="s">
        <v>93</v>
      </c>
      <c r="Q307" s="79" t="s">
        <v>55</v>
      </c>
      <c r="R307" s="79" t="s">
        <v>88</v>
      </c>
      <c r="S307" s="79" t="s">
        <v>87</v>
      </c>
      <c r="T307" s="79" t="s">
        <v>88</v>
      </c>
      <c r="U307" s="85"/>
      <c r="V307" s="81">
        <v>50</v>
      </c>
      <c r="W307" s="84"/>
    </row>
    <row r="308" spans="2:23" s="49" customFormat="1" x14ac:dyDescent="0.4">
      <c r="B308" s="8">
        <f t="shared" si="4"/>
        <v>296</v>
      </c>
      <c r="C308" s="64" t="s">
        <v>17</v>
      </c>
      <c r="D308" s="42" t="s">
        <v>50</v>
      </c>
      <c r="E308" s="69" t="s">
        <v>51</v>
      </c>
      <c r="F308" s="70" t="s">
        <v>113</v>
      </c>
      <c r="G308" s="70">
        <v>11</v>
      </c>
      <c r="H308" s="71">
        <v>6</v>
      </c>
      <c r="I308" s="82">
        <v>711000</v>
      </c>
      <c r="J308" s="73"/>
      <c r="K308" s="74" t="s">
        <v>15</v>
      </c>
      <c r="L308" s="75" t="s">
        <v>52</v>
      </c>
      <c r="M308" s="76" t="s">
        <v>162</v>
      </c>
      <c r="N308" s="77"/>
      <c r="O308" s="78">
        <v>6</v>
      </c>
      <c r="P308" s="79" t="s">
        <v>129</v>
      </c>
      <c r="Q308" s="79" t="s">
        <v>121</v>
      </c>
      <c r="R308" s="79" t="s">
        <v>129</v>
      </c>
      <c r="S308" s="79">
        <v>6</v>
      </c>
      <c r="T308" s="79">
        <v>9</v>
      </c>
      <c r="U308" s="80"/>
      <c r="V308" s="84">
        <v>50</v>
      </c>
      <c r="W308" s="81"/>
    </row>
    <row r="309" spans="2:23" s="49" customFormat="1" x14ac:dyDescent="0.4">
      <c r="B309" s="8">
        <f t="shared" si="4"/>
        <v>297</v>
      </c>
      <c r="C309" s="54" t="s">
        <v>18</v>
      </c>
      <c r="D309" s="42" t="s">
        <v>56</v>
      </c>
      <c r="E309" s="69" t="s">
        <v>51</v>
      </c>
      <c r="F309" s="70" t="s">
        <v>113</v>
      </c>
      <c r="G309" s="70">
        <v>11</v>
      </c>
      <c r="H309" s="71">
        <v>7</v>
      </c>
      <c r="I309" s="82" t="s">
        <v>61</v>
      </c>
      <c r="J309" s="83"/>
      <c r="K309" s="74" t="s">
        <v>15</v>
      </c>
      <c r="L309" s="75" t="s">
        <v>52</v>
      </c>
      <c r="M309" s="76" t="s">
        <v>14</v>
      </c>
      <c r="N309" s="77"/>
      <c r="O309" s="78">
        <v>3</v>
      </c>
      <c r="P309" s="79" t="s">
        <v>129</v>
      </c>
      <c r="Q309" s="79" t="s">
        <v>122</v>
      </c>
      <c r="R309" s="79" t="s">
        <v>129</v>
      </c>
      <c r="S309" s="79">
        <v>3</v>
      </c>
      <c r="T309" s="79" t="s">
        <v>133</v>
      </c>
      <c r="U309" s="80"/>
      <c r="V309" s="81">
        <v>50</v>
      </c>
      <c r="W309" s="84"/>
    </row>
    <row r="310" spans="2:23" s="49" customFormat="1" ht="56.25" x14ac:dyDescent="0.4">
      <c r="B310" s="8">
        <f t="shared" si="4"/>
        <v>298</v>
      </c>
      <c r="C310" s="64" t="s">
        <v>19</v>
      </c>
      <c r="D310" s="52" t="s">
        <v>98</v>
      </c>
      <c r="E310" s="69" t="s">
        <v>57</v>
      </c>
      <c r="F310" s="70" t="s">
        <v>113</v>
      </c>
      <c r="G310" s="70">
        <v>11</v>
      </c>
      <c r="H310" s="71">
        <v>8</v>
      </c>
      <c r="I310" s="82">
        <f ca="1">INDIRECT("補記シート!D"&amp;18+3*(G310-1))</f>
        <v>0</v>
      </c>
      <c r="J310" s="83"/>
      <c r="K310" s="74" t="s">
        <v>62</v>
      </c>
      <c r="L310" s="75" t="s">
        <v>52</v>
      </c>
      <c r="M310" s="87" t="s">
        <v>106</v>
      </c>
      <c r="N310" s="77"/>
      <c r="O310" s="78">
        <v>7</v>
      </c>
      <c r="P310" s="79" t="s">
        <v>129</v>
      </c>
      <c r="Q310" s="79" t="s">
        <v>122</v>
      </c>
      <c r="R310" s="79" t="s">
        <v>129</v>
      </c>
      <c r="S310" s="79">
        <v>7</v>
      </c>
      <c r="T310" s="79" t="s">
        <v>134</v>
      </c>
      <c r="U310" s="85"/>
      <c r="V310" s="84">
        <v>50</v>
      </c>
      <c r="W310" s="84"/>
    </row>
    <row r="311" spans="2:23" s="49" customFormat="1" ht="131.25" x14ac:dyDescent="0.4">
      <c r="B311" s="8">
        <f t="shared" si="4"/>
        <v>299</v>
      </c>
      <c r="C311" s="54" t="s">
        <v>23</v>
      </c>
      <c r="D311" s="67" t="s">
        <v>96</v>
      </c>
      <c r="E311" s="86" t="s">
        <v>58</v>
      </c>
      <c r="F311" s="70" t="s">
        <v>113</v>
      </c>
      <c r="G311" s="70">
        <v>11</v>
      </c>
      <c r="H311" s="71">
        <v>9</v>
      </c>
      <c r="I311" s="82" t="e">
        <f ca="1">VLOOKUP(INDIRECT("'リリース・フラグ及び一時停止 解除に関する届出書'!E"&amp;31+G311),ツール処理シート!$I$3:$J$7,2,0)</f>
        <v>#N/A</v>
      </c>
      <c r="J311" s="83"/>
      <c r="K311" s="74" t="s">
        <v>64</v>
      </c>
      <c r="L311" s="88" t="s">
        <v>116</v>
      </c>
      <c r="M311" s="87" t="s">
        <v>110</v>
      </c>
      <c r="N311" s="77"/>
      <c r="O311" s="78">
        <v>1</v>
      </c>
      <c r="P311" s="79" t="s">
        <v>129</v>
      </c>
      <c r="Q311" s="79" t="s">
        <v>122</v>
      </c>
      <c r="R311" s="79" t="s">
        <v>129</v>
      </c>
      <c r="S311" s="79">
        <v>1</v>
      </c>
      <c r="T311" s="79" t="s">
        <v>133</v>
      </c>
      <c r="U311" s="85"/>
      <c r="V311" s="81">
        <v>50</v>
      </c>
      <c r="W311" s="84"/>
    </row>
    <row r="312" spans="2:23" s="49" customFormat="1" ht="37.5" x14ac:dyDescent="0.4">
      <c r="B312" s="8">
        <f t="shared" si="4"/>
        <v>300</v>
      </c>
      <c r="C312" s="64" t="s">
        <v>191</v>
      </c>
      <c r="D312" s="67" t="s">
        <v>96</v>
      </c>
      <c r="E312" s="86" t="s">
        <v>59</v>
      </c>
      <c r="F312" s="70" t="s">
        <v>113</v>
      </c>
      <c r="G312" s="70">
        <v>11</v>
      </c>
      <c r="H312" s="71">
        <v>10</v>
      </c>
      <c r="I312" s="82" t="str">
        <f ca="1">IF(INDIRECT("'リリース・フラグ及び一時停止 解除に関する届出書'!I"&amp;31+G312)="","",INDIRECT("'リリース・フラグ及び一時停止 解除に関する届出書'!I"&amp;31+G312))</f>
        <v/>
      </c>
      <c r="J312" s="83"/>
      <c r="K312" s="74" t="s">
        <v>64</v>
      </c>
      <c r="L312" s="88" t="s">
        <v>111</v>
      </c>
      <c r="M312" s="87" t="s">
        <v>75</v>
      </c>
      <c r="N312" s="77"/>
      <c r="O312" s="78">
        <v>11</v>
      </c>
      <c r="P312" s="79" t="s">
        <v>129</v>
      </c>
      <c r="Q312" s="79" t="s">
        <v>122</v>
      </c>
      <c r="R312" s="79" t="s">
        <v>129</v>
      </c>
      <c r="S312" s="79">
        <v>11</v>
      </c>
      <c r="T312" s="79" t="s">
        <v>133</v>
      </c>
      <c r="U312" s="85"/>
      <c r="V312" s="84">
        <v>50</v>
      </c>
      <c r="W312" s="84"/>
    </row>
    <row r="313" spans="2:23" s="49" customFormat="1" ht="75" x14ac:dyDescent="0.4">
      <c r="B313" s="8">
        <f t="shared" si="4"/>
        <v>301</v>
      </c>
      <c r="C313" s="54" t="s">
        <v>24</v>
      </c>
      <c r="D313" s="67" t="s">
        <v>99</v>
      </c>
      <c r="E313" s="86" t="s">
        <v>60</v>
      </c>
      <c r="F313" s="70" t="s">
        <v>113</v>
      </c>
      <c r="G313" s="70">
        <v>11</v>
      </c>
      <c r="H313" s="71">
        <v>11</v>
      </c>
      <c r="I313" s="50">
        <f ca="1">IF(INDIRECT("'リリース・フラグ及び一時停止 解除に関する届出書'!N"&amp;31+G313)&lt;&gt;"",INDIRECT("'リリース・フラグ及び一時停止 解除に関する届出書'!N"&amp;31+G313),ツール処理シート!I314)</f>
        <v>0</v>
      </c>
      <c r="J313" s="83"/>
      <c r="K313" s="74" t="s">
        <v>64</v>
      </c>
      <c r="L313" s="88" t="s">
        <v>112</v>
      </c>
      <c r="M313" s="87" t="s">
        <v>286</v>
      </c>
      <c r="N313" s="77"/>
      <c r="O313" s="78">
        <v>8</v>
      </c>
      <c r="P313" s="79" t="s">
        <v>129</v>
      </c>
      <c r="Q313" s="79" t="s">
        <v>122</v>
      </c>
      <c r="R313" s="79" t="s">
        <v>117</v>
      </c>
      <c r="S313" s="79">
        <v>8</v>
      </c>
      <c r="T313" s="79">
        <v>9</v>
      </c>
      <c r="U313" s="89"/>
      <c r="V313" s="81">
        <v>50</v>
      </c>
      <c r="W313" s="84"/>
    </row>
    <row r="314" spans="2:23" s="49" customFormat="1" ht="56.25" x14ac:dyDescent="0.4">
      <c r="B314" s="8">
        <f t="shared" si="4"/>
        <v>302</v>
      </c>
      <c r="C314" s="64" t="s">
        <v>170</v>
      </c>
      <c r="D314" s="67" t="s">
        <v>100</v>
      </c>
      <c r="E314" s="86" t="s">
        <v>59</v>
      </c>
      <c r="F314" s="70" t="s">
        <v>113</v>
      </c>
      <c r="G314" s="70">
        <v>11</v>
      </c>
      <c r="H314" s="71">
        <v>12</v>
      </c>
      <c r="I314" s="82">
        <f ca="1">INDIRECT("補記シート!D"&amp;16+G314*3)</f>
        <v>0</v>
      </c>
      <c r="J314" s="83"/>
      <c r="K314" s="74" t="s">
        <v>62</v>
      </c>
      <c r="L314" s="88" t="s">
        <v>52</v>
      </c>
      <c r="M314" s="87" t="s">
        <v>166</v>
      </c>
      <c r="N314" s="77"/>
      <c r="O314" s="78">
        <v>8</v>
      </c>
      <c r="P314" s="79" t="s">
        <v>129</v>
      </c>
      <c r="Q314" s="79" t="s">
        <v>122</v>
      </c>
      <c r="R314" s="79" t="s">
        <v>117</v>
      </c>
      <c r="S314" s="79">
        <v>8</v>
      </c>
      <c r="T314" s="79">
        <v>9</v>
      </c>
      <c r="U314" s="89"/>
      <c r="V314" s="84">
        <v>50</v>
      </c>
      <c r="W314" s="84"/>
    </row>
    <row r="315" spans="2:23" s="49" customFormat="1" ht="75" x14ac:dyDescent="0.4">
      <c r="B315" s="8">
        <f t="shared" si="4"/>
        <v>303</v>
      </c>
      <c r="C315" s="54" t="s">
        <v>20</v>
      </c>
      <c r="D315" s="67" t="s">
        <v>102</v>
      </c>
      <c r="E315" s="43" t="s">
        <v>59</v>
      </c>
      <c r="F315" s="8" t="s">
        <v>113</v>
      </c>
      <c r="G315" s="10">
        <v>11</v>
      </c>
      <c r="H315" s="41">
        <v>13</v>
      </c>
      <c r="I315" s="50" t="str">
        <f ca="1">IF(OR(INDIRECT("'リリース・フラグ及び一時停止 解除に関する届出書'!C"&amp;31+G315)="追加",INDIRECT("'リリース・フラグ及び一時停止 解除に関する届出書'!C"&amp;31+G315)="変更"),1,"")</f>
        <v/>
      </c>
      <c r="J315" s="51"/>
      <c r="K315" s="44" t="s">
        <v>64</v>
      </c>
      <c r="L315" s="11" t="s">
        <v>168</v>
      </c>
      <c r="M315" s="54" t="s">
        <v>189</v>
      </c>
      <c r="N315" s="55" t="s">
        <v>353</v>
      </c>
      <c r="O315" s="47">
        <v>1</v>
      </c>
      <c r="P315" s="9" t="s">
        <v>129</v>
      </c>
      <c r="Q315" s="9" t="s">
        <v>130</v>
      </c>
      <c r="R315" s="9" t="s">
        <v>117</v>
      </c>
      <c r="S315" s="9">
        <v>1</v>
      </c>
      <c r="T315" s="9">
        <v>9</v>
      </c>
      <c r="U315" s="11"/>
      <c r="V315" s="48">
        <v>50</v>
      </c>
      <c r="W315" s="48"/>
    </row>
    <row r="316" spans="2:23" s="49" customFormat="1" ht="37.5" x14ac:dyDescent="0.4">
      <c r="B316" s="8">
        <f t="shared" si="4"/>
        <v>304</v>
      </c>
      <c r="C316" s="54" t="s">
        <v>171</v>
      </c>
      <c r="D316" s="68" t="s">
        <v>101</v>
      </c>
      <c r="E316" s="86" t="s">
        <v>97</v>
      </c>
      <c r="F316" s="70" t="s">
        <v>113</v>
      </c>
      <c r="G316" s="75">
        <v>11</v>
      </c>
      <c r="H316" s="71">
        <v>14</v>
      </c>
      <c r="I316" s="82"/>
      <c r="J316" s="83"/>
      <c r="K316" s="74" t="s">
        <v>15</v>
      </c>
      <c r="L316" s="75" t="s">
        <v>52</v>
      </c>
      <c r="M316" s="87" t="s">
        <v>107</v>
      </c>
      <c r="N316" s="90"/>
      <c r="O316" s="78">
        <v>1</v>
      </c>
      <c r="P316" s="79" t="s">
        <v>129</v>
      </c>
      <c r="Q316" s="79" t="s">
        <v>131</v>
      </c>
      <c r="R316" s="79" t="s">
        <v>117</v>
      </c>
      <c r="S316" s="79">
        <v>1</v>
      </c>
      <c r="T316" s="79" t="s">
        <v>135</v>
      </c>
      <c r="U316" s="88"/>
      <c r="V316" s="84">
        <v>50</v>
      </c>
      <c r="W316" s="81"/>
    </row>
    <row r="317" spans="2:23" s="49" customFormat="1" ht="75" x14ac:dyDescent="0.4">
      <c r="B317" s="8">
        <f t="shared" si="4"/>
        <v>305</v>
      </c>
      <c r="C317" s="64" t="s">
        <v>172</v>
      </c>
      <c r="D317" s="67" t="s">
        <v>103</v>
      </c>
      <c r="E317" s="86" t="s">
        <v>67</v>
      </c>
      <c r="F317" s="70" t="s">
        <v>113</v>
      </c>
      <c r="G317" s="70">
        <v>11</v>
      </c>
      <c r="H317" s="71">
        <v>15</v>
      </c>
      <c r="I317" s="50" t="str">
        <f ca="1">IF(I315=1,TEXT(DATE(INDIRECT("'リリース・フラグ及び一時停止 解除に関する届出書'!I26"),INDIRECT("'リリース・フラグ及び一時停止 解除に関する届出書'!O26"),INDIRECT("'リリース・フラグ及び一時停止 解除に関する届出書'!U26")),"YYYYMMDD"),"")</f>
        <v/>
      </c>
      <c r="J317" s="83"/>
      <c r="K317" s="74" t="s">
        <v>64</v>
      </c>
      <c r="L317" s="88" t="s">
        <v>167</v>
      </c>
      <c r="M317" s="87" t="s">
        <v>190</v>
      </c>
      <c r="N317" s="90"/>
      <c r="O317" s="78">
        <v>8</v>
      </c>
      <c r="P317" s="79" t="s">
        <v>129</v>
      </c>
      <c r="Q317" s="79" t="s">
        <v>124</v>
      </c>
      <c r="R317" s="79" t="s">
        <v>117</v>
      </c>
      <c r="S317" s="79">
        <v>8</v>
      </c>
      <c r="T317" s="79">
        <v>9</v>
      </c>
      <c r="U317" s="80" t="s">
        <v>138</v>
      </c>
      <c r="V317" s="81">
        <v>50</v>
      </c>
      <c r="W317" s="84"/>
    </row>
    <row r="318" spans="2:23" s="49" customFormat="1" ht="37.5" x14ac:dyDescent="0.4">
      <c r="B318" s="8">
        <f t="shared" si="4"/>
        <v>306</v>
      </c>
      <c r="C318" s="54" t="s">
        <v>173</v>
      </c>
      <c r="D318" s="67" t="s">
        <v>54</v>
      </c>
      <c r="E318" s="86" t="s">
        <v>65</v>
      </c>
      <c r="F318" s="70" t="s">
        <v>113</v>
      </c>
      <c r="G318" s="70">
        <v>11</v>
      </c>
      <c r="H318" s="71">
        <v>16</v>
      </c>
      <c r="I318" s="82"/>
      <c r="J318" s="83"/>
      <c r="K318" s="74" t="s">
        <v>15</v>
      </c>
      <c r="L318" s="75" t="s">
        <v>52</v>
      </c>
      <c r="M318" s="76" t="s">
        <v>53</v>
      </c>
      <c r="N318" s="77"/>
      <c r="O318" s="78">
        <v>1</v>
      </c>
      <c r="P318" s="79" t="s">
        <v>129</v>
      </c>
      <c r="Q318" s="79" t="s">
        <v>131</v>
      </c>
      <c r="R318" s="79" t="s">
        <v>117</v>
      </c>
      <c r="S318" s="79">
        <v>1</v>
      </c>
      <c r="T318" s="79" t="s">
        <v>66</v>
      </c>
      <c r="U318" s="89"/>
      <c r="V318" s="84">
        <v>50</v>
      </c>
      <c r="W318" s="84"/>
    </row>
    <row r="319" spans="2:23" s="49" customFormat="1" x14ac:dyDescent="0.4">
      <c r="B319" s="8">
        <f t="shared" si="4"/>
        <v>307</v>
      </c>
      <c r="C319" s="54" t="s">
        <v>174</v>
      </c>
      <c r="D319" s="67" t="s">
        <v>96</v>
      </c>
      <c r="E319" s="91" t="s">
        <v>67</v>
      </c>
      <c r="F319" s="70" t="s">
        <v>113</v>
      </c>
      <c r="G319" s="75">
        <v>11</v>
      </c>
      <c r="H319" s="71">
        <v>17</v>
      </c>
      <c r="I319" s="82">
        <v>29991231</v>
      </c>
      <c r="J319" s="83"/>
      <c r="K319" s="74" t="s">
        <v>109</v>
      </c>
      <c r="L319" s="88" t="s">
        <v>52</v>
      </c>
      <c r="M319" s="87" t="s">
        <v>108</v>
      </c>
      <c r="N319" s="90"/>
      <c r="O319" s="78">
        <v>8</v>
      </c>
      <c r="P319" s="79" t="s">
        <v>129</v>
      </c>
      <c r="Q319" s="79" t="s">
        <v>131</v>
      </c>
      <c r="R319" s="79" t="s">
        <v>117</v>
      </c>
      <c r="S319" s="79">
        <v>8</v>
      </c>
      <c r="T319" s="79">
        <v>9</v>
      </c>
      <c r="U319" s="88"/>
      <c r="V319" s="81">
        <v>50</v>
      </c>
      <c r="W319" s="84"/>
    </row>
    <row r="320" spans="2:23" s="49" customFormat="1" ht="37.5" x14ac:dyDescent="0.4">
      <c r="B320" s="8">
        <f t="shared" si="4"/>
        <v>308</v>
      </c>
      <c r="C320" s="54" t="s">
        <v>204</v>
      </c>
      <c r="D320" s="67" t="s">
        <v>54</v>
      </c>
      <c r="E320" s="86" t="s">
        <v>69</v>
      </c>
      <c r="F320" s="70" t="s">
        <v>113</v>
      </c>
      <c r="G320" s="70">
        <v>11</v>
      </c>
      <c r="H320" s="71">
        <v>18</v>
      </c>
      <c r="I320" s="82"/>
      <c r="J320" s="83"/>
      <c r="K320" s="74" t="s">
        <v>15</v>
      </c>
      <c r="L320" s="75" t="s">
        <v>52</v>
      </c>
      <c r="M320" s="76" t="s">
        <v>53</v>
      </c>
      <c r="N320" s="77"/>
      <c r="O320" s="78">
        <v>1</v>
      </c>
      <c r="P320" s="79" t="s">
        <v>129</v>
      </c>
      <c r="Q320" s="79" t="s">
        <v>131</v>
      </c>
      <c r="R320" s="79" t="s">
        <v>117</v>
      </c>
      <c r="S320" s="79">
        <v>1</v>
      </c>
      <c r="T320" s="79" t="s">
        <v>66</v>
      </c>
      <c r="U320" s="89"/>
      <c r="V320" s="84">
        <v>50</v>
      </c>
      <c r="W320" s="84"/>
    </row>
    <row r="321" spans="1:23" s="49" customFormat="1" ht="75" x14ac:dyDescent="0.4">
      <c r="B321" s="8">
        <f t="shared" si="4"/>
        <v>309</v>
      </c>
      <c r="C321" s="54" t="s">
        <v>205</v>
      </c>
      <c r="D321" s="67" t="s">
        <v>104</v>
      </c>
      <c r="E321" s="91" t="s">
        <v>70</v>
      </c>
      <c r="F321" s="70" t="s">
        <v>113</v>
      </c>
      <c r="G321" s="70">
        <v>11</v>
      </c>
      <c r="H321" s="71">
        <v>19</v>
      </c>
      <c r="I321" s="82" t="str">
        <f ca="1">IF(INDIRECT("'リリース・フラグ及び一時停止 解除に関する届出書'!W"&amp;31+G321)="リリース実行可","RELE",IF(INDIRECT("'リリース・フラグ及び一時停止 解除に関する届出書'!W"&amp;31+G321)="リリース実行不可","NREL",""))</f>
        <v>RELE</v>
      </c>
      <c r="J321" s="83"/>
      <c r="K321" s="74" t="s">
        <v>64</v>
      </c>
      <c r="L321" s="88" t="s">
        <v>118</v>
      </c>
      <c r="M321" s="87" t="s">
        <v>119</v>
      </c>
      <c r="N321" s="77"/>
      <c r="O321" s="78">
        <v>4</v>
      </c>
      <c r="P321" s="79" t="s">
        <v>129</v>
      </c>
      <c r="Q321" s="79" t="s">
        <v>123</v>
      </c>
      <c r="R321" s="79" t="s">
        <v>117</v>
      </c>
      <c r="S321" s="79">
        <v>4</v>
      </c>
      <c r="T321" s="79" t="s">
        <v>136</v>
      </c>
      <c r="U321" s="80" t="s">
        <v>138</v>
      </c>
      <c r="V321" s="81">
        <v>50</v>
      </c>
      <c r="W321" s="84"/>
    </row>
    <row r="322" spans="1:23" s="49" customFormat="1" ht="37.5" x14ac:dyDescent="0.4">
      <c r="B322" s="8">
        <f t="shared" si="4"/>
        <v>310</v>
      </c>
      <c r="C322" s="54" t="s">
        <v>206</v>
      </c>
      <c r="D322" s="67" t="s">
        <v>63</v>
      </c>
      <c r="E322" s="86" t="s">
        <v>69</v>
      </c>
      <c r="F322" s="70" t="s">
        <v>113</v>
      </c>
      <c r="G322" s="70">
        <v>11</v>
      </c>
      <c r="H322" s="71">
        <v>20</v>
      </c>
      <c r="I322" s="82"/>
      <c r="J322" s="83"/>
      <c r="K322" s="74" t="s">
        <v>15</v>
      </c>
      <c r="L322" s="75" t="s">
        <v>52</v>
      </c>
      <c r="M322" s="76" t="s">
        <v>53</v>
      </c>
      <c r="N322" s="77"/>
      <c r="O322" s="78">
        <v>1</v>
      </c>
      <c r="P322" s="79" t="s">
        <v>129</v>
      </c>
      <c r="Q322" s="79" t="s">
        <v>131</v>
      </c>
      <c r="R322" s="79" t="s">
        <v>117</v>
      </c>
      <c r="S322" s="79">
        <v>1</v>
      </c>
      <c r="T322" s="79" t="s">
        <v>66</v>
      </c>
      <c r="U322" s="89"/>
      <c r="V322" s="84">
        <v>50</v>
      </c>
      <c r="W322" s="84"/>
    </row>
    <row r="323" spans="1:23" s="49" customFormat="1" ht="75" x14ac:dyDescent="0.4">
      <c r="B323" s="8">
        <f t="shared" si="4"/>
        <v>311</v>
      </c>
      <c r="C323" s="54" t="s">
        <v>207</v>
      </c>
      <c r="D323" s="67" t="s">
        <v>105</v>
      </c>
      <c r="E323" s="91" t="s">
        <v>70</v>
      </c>
      <c r="F323" s="70" t="s">
        <v>113</v>
      </c>
      <c r="G323" s="70">
        <v>11</v>
      </c>
      <c r="H323" s="71">
        <v>21</v>
      </c>
      <c r="I323" s="50" t="str">
        <f ca="1">IF(INDIRECT("'リリース・フラグ及び一時停止 解除に関する届出書'!R"&amp;31+G323)="リリース実行可","RELE",IF(INDIRECT("'リリース・フラグ及び一時停止 解除に関する届出書'!R"&amp;31+G323)="リリース実行不可","NREL",""))</f>
        <v>RELE</v>
      </c>
      <c r="J323" s="83"/>
      <c r="K323" s="74" t="s">
        <v>64</v>
      </c>
      <c r="L323" s="88" t="s">
        <v>118</v>
      </c>
      <c r="M323" s="87" t="s">
        <v>119</v>
      </c>
      <c r="N323" s="77"/>
      <c r="O323" s="78">
        <v>4</v>
      </c>
      <c r="P323" s="79" t="s">
        <v>129</v>
      </c>
      <c r="Q323" s="79" t="s">
        <v>124</v>
      </c>
      <c r="R323" s="79" t="s">
        <v>117</v>
      </c>
      <c r="S323" s="79">
        <v>4</v>
      </c>
      <c r="T323" s="79" t="s">
        <v>137</v>
      </c>
      <c r="U323" s="80" t="s">
        <v>138</v>
      </c>
      <c r="V323" s="81">
        <v>50</v>
      </c>
      <c r="W323" s="84"/>
    </row>
    <row r="324" spans="1:23" s="49" customFormat="1" x14ac:dyDescent="0.4">
      <c r="B324" s="8">
        <f t="shared" si="4"/>
        <v>312</v>
      </c>
      <c r="C324" s="54" t="s">
        <v>21</v>
      </c>
      <c r="D324" s="67" t="s">
        <v>63</v>
      </c>
      <c r="E324" s="86" t="s">
        <v>72</v>
      </c>
      <c r="F324" s="70" t="s">
        <v>113</v>
      </c>
      <c r="G324" s="70">
        <v>11</v>
      </c>
      <c r="H324" s="71">
        <v>22</v>
      </c>
      <c r="I324" s="82"/>
      <c r="J324" s="83"/>
      <c r="K324" s="74" t="s">
        <v>15</v>
      </c>
      <c r="L324" s="75" t="s">
        <v>52</v>
      </c>
      <c r="M324" s="76" t="s">
        <v>53</v>
      </c>
      <c r="N324" s="77"/>
      <c r="O324" s="78">
        <v>1</v>
      </c>
      <c r="P324" s="79" t="s">
        <v>129</v>
      </c>
      <c r="Q324" s="79" t="s">
        <v>131</v>
      </c>
      <c r="R324" s="79" t="s">
        <v>117</v>
      </c>
      <c r="S324" s="79">
        <v>1</v>
      </c>
      <c r="T324" s="79" t="s">
        <v>73</v>
      </c>
      <c r="U324" s="89"/>
      <c r="V324" s="84">
        <v>50</v>
      </c>
      <c r="W324" s="84"/>
    </row>
    <row r="325" spans="1:23" s="49" customFormat="1" ht="75" x14ac:dyDescent="0.4">
      <c r="B325" s="8">
        <f t="shared" si="4"/>
        <v>313</v>
      </c>
      <c r="C325" s="54" t="s">
        <v>25</v>
      </c>
      <c r="D325" s="67" t="s">
        <v>105</v>
      </c>
      <c r="E325" s="91" t="s">
        <v>74</v>
      </c>
      <c r="F325" s="70" t="s">
        <v>113</v>
      </c>
      <c r="G325" s="70">
        <v>11</v>
      </c>
      <c r="H325" s="71">
        <v>23</v>
      </c>
      <c r="I325" s="157" t="str">
        <f ca="1">IF(INDIRECT("'リリース・フラグ及び一時停止 解除に関する届出書'!AB"&amp;31+G325)="解除","0000",IF(INDIRECT("'リリース・フラグ及び一時停止 解除に関する届出書'!AB"&amp;31+G325)="一時停止","9999",""))</f>
        <v/>
      </c>
      <c r="J325" s="83"/>
      <c r="K325" s="74" t="s">
        <v>64</v>
      </c>
      <c r="L325" s="92" t="s">
        <v>120</v>
      </c>
      <c r="M325" s="87" t="s">
        <v>139</v>
      </c>
      <c r="N325" s="90"/>
      <c r="O325" s="78">
        <v>4</v>
      </c>
      <c r="P325" s="79" t="s">
        <v>129</v>
      </c>
      <c r="Q325" s="79" t="s">
        <v>68</v>
      </c>
      <c r="R325" s="79" t="s">
        <v>117</v>
      </c>
      <c r="S325" s="79">
        <v>4</v>
      </c>
      <c r="T325" s="79">
        <v>9</v>
      </c>
      <c r="U325" s="80" t="s">
        <v>138</v>
      </c>
      <c r="V325" s="81">
        <v>50</v>
      </c>
      <c r="W325" s="93"/>
    </row>
    <row r="326" spans="1:23" x14ac:dyDescent="0.4">
      <c r="A326" s="49"/>
      <c r="B326" s="8">
        <f t="shared" si="4"/>
        <v>314</v>
      </c>
      <c r="C326" s="63" t="s">
        <v>177</v>
      </c>
      <c r="D326" s="45" t="s">
        <v>140</v>
      </c>
      <c r="E326" s="53" t="s">
        <v>141</v>
      </c>
      <c r="F326" s="70" t="s">
        <v>113</v>
      </c>
      <c r="G326" s="63">
        <v>11</v>
      </c>
      <c r="H326" s="71">
        <v>24</v>
      </c>
      <c r="I326" s="50"/>
      <c r="J326" s="51"/>
      <c r="K326" s="44" t="s">
        <v>62</v>
      </c>
      <c r="L326" s="10" t="s">
        <v>52</v>
      </c>
      <c r="M326" s="45"/>
      <c r="N326" s="46"/>
      <c r="O326" s="47" t="s">
        <v>142</v>
      </c>
      <c r="P326" s="79" t="s">
        <v>129</v>
      </c>
      <c r="Q326" s="128" t="s">
        <v>55</v>
      </c>
      <c r="R326" s="128"/>
      <c r="S326" s="128"/>
      <c r="T326" s="128"/>
      <c r="U326" s="129"/>
      <c r="V326" s="130"/>
      <c r="W326" s="130"/>
    </row>
    <row r="327" spans="1:23" ht="37.5" x14ac:dyDescent="0.4">
      <c r="A327" s="49"/>
      <c r="B327" s="8">
        <f t="shared" si="4"/>
        <v>315</v>
      </c>
      <c r="C327" s="41" t="s">
        <v>77</v>
      </c>
      <c r="D327" s="67" t="s">
        <v>71</v>
      </c>
      <c r="E327" s="86" t="s">
        <v>78</v>
      </c>
      <c r="F327" s="70" t="s">
        <v>113</v>
      </c>
      <c r="G327" s="70">
        <v>11</v>
      </c>
      <c r="H327" s="71">
        <v>25</v>
      </c>
      <c r="I327" s="82" t="str">
        <f ca="1">IF(INDIRECT("補記シート!D"&amp;17+G327*3)="","",INDIRECT("補記シート!D"&amp;17+G327*3))</f>
        <v/>
      </c>
      <c r="J327" s="83"/>
      <c r="K327" s="74" t="s">
        <v>62</v>
      </c>
      <c r="L327" s="75" t="s">
        <v>52</v>
      </c>
      <c r="M327" s="87" t="s">
        <v>163</v>
      </c>
      <c r="N327" s="90"/>
      <c r="O327" s="78">
        <v>10</v>
      </c>
      <c r="P327" s="79" t="s">
        <v>129</v>
      </c>
      <c r="Q327" s="128" t="s">
        <v>55</v>
      </c>
      <c r="R327" s="128"/>
      <c r="S327" s="128"/>
      <c r="T327" s="128"/>
      <c r="U327" s="131"/>
      <c r="V327" s="132"/>
      <c r="W327" s="132"/>
    </row>
    <row r="328" spans="1:23" ht="112.5" x14ac:dyDescent="0.4">
      <c r="A328" s="49"/>
      <c r="B328" s="8">
        <f t="shared" si="4"/>
        <v>316</v>
      </c>
      <c r="C328" s="41" t="s">
        <v>175</v>
      </c>
      <c r="D328" s="67" t="s">
        <v>54</v>
      </c>
      <c r="E328" s="86" t="s">
        <v>59</v>
      </c>
      <c r="F328" s="70" t="s">
        <v>113</v>
      </c>
      <c r="G328" s="70">
        <v>11</v>
      </c>
      <c r="H328" s="71">
        <v>26</v>
      </c>
      <c r="I328" s="50" t="str">
        <f ca="1">IF(I317="","",LEFT(I317,4)&amp;"/"&amp;MID(I317,5,2)&amp;"/"&amp;RIGHT(I317,2))</f>
        <v/>
      </c>
      <c r="J328" s="83"/>
      <c r="K328" s="74" t="s">
        <v>79</v>
      </c>
      <c r="L328" s="75" t="s">
        <v>52</v>
      </c>
      <c r="M328" s="54" t="s">
        <v>351</v>
      </c>
      <c r="N328" s="55" t="s">
        <v>352</v>
      </c>
      <c r="O328" s="78">
        <v>10</v>
      </c>
      <c r="P328" s="79" t="s">
        <v>129</v>
      </c>
      <c r="Q328" s="128" t="s">
        <v>55</v>
      </c>
      <c r="R328" s="128"/>
      <c r="S328" s="128"/>
      <c r="T328" s="128"/>
      <c r="U328" s="133"/>
      <c r="V328" s="132"/>
      <c r="W328" s="132"/>
    </row>
    <row r="329" spans="1:23" ht="56.25" x14ac:dyDescent="0.4">
      <c r="A329" s="49"/>
      <c r="B329" s="8">
        <f t="shared" si="4"/>
        <v>317</v>
      </c>
      <c r="C329" s="41" t="s">
        <v>176</v>
      </c>
      <c r="D329" s="67" t="s">
        <v>76</v>
      </c>
      <c r="E329" s="86" t="s">
        <v>59</v>
      </c>
      <c r="F329" s="70" t="s">
        <v>113</v>
      </c>
      <c r="G329" s="70">
        <v>11</v>
      </c>
      <c r="H329" s="71">
        <v>27</v>
      </c>
      <c r="I329" s="50" t="str">
        <f ca="1">LEFT(I314,4)&amp;"/"&amp;MID(I314,5,2)&amp;"/"&amp;RIGHT(I314,2)</f>
        <v>0//0</v>
      </c>
      <c r="J329" s="83"/>
      <c r="K329" s="74" t="s">
        <v>79</v>
      </c>
      <c r="L329" s="75" t="s">
        <v>52</v>
      </c>
      <c r="M329" s="94" t="s">
        <v>169</v>
      </c>
      <c r="N329" s="95"/>
      <c r="O329" s="78">
        <v>10</v>
      </c>
      <c r="P329" s="79" t="s">
        <v>115</v>
      </c>
      <c r="Q329" s="128" t="s">
        <v>55</v>
      </c>
      <c r="R329" s="128"/>
      <c r="S329" s="128"/>
      <c r="T329" s="128"/>
      <c r="U329" s="134"/>
      <c r="V329" s="135"/>
      <c r="W329" s="136"/>
    </row>
    <row r="330" spans="1:23" ht="56.25" x14ac:dyDescent="0.4">
      <c r="A330" s="49"/>
      <c r="B330" s="8">
        <f t="shared" si="4"/>
        <v>318</v>
      </c>
      <c r="C330" s="65" t="s">
        <v>178</v>
      </c>
      <c r="D330" s="56" t="s">
        <v>63</v>
      </c>
      <c r="E330" s="69" t="s">
        <v>60</v>
      </c>
      <c r="F330" s="70" t="s">
        <v>113</v>
      </c>
      <c r="G330" s="96">
        <v>11</v>
      </c>
      <c r="H330" s="71">
        <v>28</v>
      </c>
      <c r="I330" s="158">
        <v>401768</v>
      </c>
      <c r="J330" s="98"/>
      <c r="K330" s="99" t="s">
        <v>15</v>
      </c>
      <c r="L330" s="75" t="s">
        <v>52</v>
      </c>
      <c r="M330" s="76" t="s">
        <v>164</v>
      </c>
      <c r="N330" s="90" t="s">
        <v>165</v>
      </c>
      <c r="O330" s="78">
        <v>10</v>
      </c>
      <c r="P330" s="79" t="s">
        <v>115</v>
      </c>
      <c r="Q330" s="128" t="s">
        <v>55</v>
      </c>
      <c r="R330" s="128"/>
      <c r="S330" s="128"/>
      <c r="T330" s="128"/>
      <c r="U330" s="134"/>
      <c r="V330" s="135"/>
      <c r="W330" s="137"/>
    </row>
    <row r="331" spans="1:23" ht="19.5" thickBot="1" x14ac:dyDescent="0.45">
      <c r="A331" s="49"/>
      <c r="B331" s="177">
        <f t="shared" si="4"/>
        <v>319</v>
      </c>
      <c r="C331" s="178" t="s">
        <v>179</v>
      </c>
      <c r="D331" s="183" t="s">
        <v>76</v>
      </c>
      <c r="E331" s="100" t="s">
        <v>80</v>
      </c>
      <c r="F331" s="101" t="s">
        <v>114</v>
      </c>
      <c r="G331" s="101">
        <v>11</v>
      </c>
      <c r="H331" s="184">
        <v>29</v>
      </c>
      <c r="I331" s="102">
        <v>401768</v>
      </c>
      <c r="J331" s="103"/>
      <c r="K331" s="104" t="s">
        <v>15</v>
      </c>
      <c r="L331" s="105" t="s">
        <v>52</v>
      </c>
      <c r="M331" s="106" t="s">
        <v>164</v>
      </c>
      <c r="N331" s="107"/>
      <c r="O331" s="108">
        <v>10</v>
      </c>
      <c r="P331" s="109" t="s">
        <v>115</v>
      </c>
      <c r="Q331" s="138" t="s">
        <v>55</v>
      </c>
      <c r="R331" s="138"/>
      <c r="S331" s="138"/>
      <c r="T331" s="138"/>
      <c r="U331" s="139"/>
      <c r="V331" s="140"/>
      <c r="W331" s="140"/>
    </row>
    <row r="332" spans="1:23" s="49" customFormat="1" ht="19.5" thickTop="1" x14ac:dyDescent="0.4">
      <c r="B332" s="175">
        <f t="shared" si="4"/>
        <v>320</v>
      </c>
      <c r="C332" s="176" t="s">
        <v>82</v>
      </c>
      <c r="D332" s="179" t="s">
        <v>84</v>
      </c>
      <c r="E332" s="180" t="s">
        <v>85</v>
      </c>
      <c r="F332" s="181" t="s">
        <v>113</v>
      </c>
      <c r="G332" s="181">
        <v>12</v>
      </c>
      <c r="H332" s="182">
        <v>1</v>
      </c>
      <c r="I332" s="72"/>
      <c r="J332" s="73"/>
      <c r="K332" s="74" t="s">
        <v>15</v>
      </c>
      <c r="L332" s="75" t="s">
        <v>52</v>
      </c>
      <c r="M332" s="76" t="s">
        <v>53</v>
      </c>
      <c r="N332" s="77" t="s">
        <v>125</v>
      </c>
      <c r="O332" s="78" t="s">
        <v>86</v>
      </c>
      <c r="P332" s="79" t="s">
        <v>83</v>
      </c>
      <c r="Q332" s="79" t="s">
        <v>55</v>
      </c>
      <c r="R332" s="79" t="s">
        <v>86</v>
      </c>
      <c r="S332" s="79" t="s">
        <v>83</v>
      </c>
      <c r="T332" s="79" t="s">
        <v>87</v>
      </c>
      <c r="U332" s="80"/>
      <c r="V332" s="81">
        <v>50</v>
      </c>
      <c r="W332" s="81"/>
    </row>
    <row r="333" spans="1:23" s="49" customFormat="1" x14ac:dyDescent="0.4">
      <c r="B333" s="8">
        <f t="shared" si="4"/>
        <v>321</v>
      </c>
      <c r="C333" s="41" t="s">
        <v>89</v>
      </c>
      <c r="D333" s="42" t="s">
        <v>86</v>
      </c>
      <c r="E333" s="69" t="s">
        <v>90</v>
      </c>
      <c r="F333" s="70" t="s">
        <v>113</v>
      </c>
      <c r="G333" s="70">
        <v>12</v>
      </c>
      <c r="H333" s="71">
        <v>2</v>
      </c>
      <c r="I333" s="82"/>
      <c r="J333" s="83"/>
      <c r="K333" s="74" t="s">
        <v>15</v>
      </c>
      <c r="L333" s="75" t="s">
        <v>52</v>
      </c>
      <c r="M333" s="76" t="s">
        <v>53</v>
      </c>
      <c r="N333" s="77" t="s">
        <v>126</v>
      </c>
      <c r="O333" s="78" t="s">
        <v>86</v>
      </c>
      <c r="P333" s="79" t="s">
        <v>86</v>
      </c>
      <c r="Q333" s="79" t="s">
        <v>55</v>
      </c>
      <c r="R333" s="79" t="s">
        <v>87</v>
      </c>
      <c r="S333" s="79" t="s">
        <v>88</v>
      </c>
      <c r="T333" s="79" t="s">
        <v>88</v>
      </c>
      <c r="U333" s="80"/>
      <c r="V333" s="84">
        <v>50</v>
      </c>
      <c r="W333" s="84"/>
    </row>
    <row r="334" spans="1:23" s="49" customFormat="1" x14ac:dyDescent="0.4">
      <c r="B334" s="8">
        <f t="shared" ref="B334:B397" si="5">ROW()-12</f>
        <v>322</v>
      </c>
      <c r="C334" s="41" t="s">
        <v>91</v>
      </c>
      <c r="D334" s="42" t="s">
        <v>87</v>
      </c>
      <c r="E334" s="69" t="s">
        <v>92</v>
      </c>
      <c r="F334" s="70" t="s">
        <v>113</v>
      </c>
      <c r="G334" s="70">
        <v>12</v>
      </c>
      <c r="H334" s="71">
        <v>3</v>
      </c>
      <c r="I334" s="82"/>
      <c r="J334" s="83"/>
      <c r="K334" s="74" t="s">
        <v>15</v>
      </c>
      <c r="L334" s="75" t="s">
        <v>52</v>
      </c>
      <c r="M334" s="76" t="s">
        <v>53</v>
      </c>
      <c r="N334" s="77" t="s">
        <v>126</v>
      </c>
      <c r="O334" s="78" t="s">
        <v>93</v>
      </c>
      <c r="P334" s="79" t="s">
        <v>93</v>
      </c>
      <c r="Q334" s="79" t="s">
        <v>55</v>
      </c>
      <c r="R334" s="79" t="s">
        <v>87</v>
      </c>
      <c r="S334" s="79" t="s">
        <v>87</v>
      </c>
      <c r="T334" s="79" t="s">
        <v>88</v>
      </c>
      <c r="U334" s="85"/>
      <c r="V334" s="81">
        <v>50</v>
      </c>
      <c r="W334" s="84"/>
    </row>
    <row r="335" spans="1:23" s="49" customFormat="1" x14ac:dyDescent="0.4">
      <c r="B335" s="8">
        <f t="shared" si="5"/>
        <v>323</v>
      </c>
      <c r="C335" s="41" t="s">
        <v>94</v>
      </c>
      <c r="D335" s="67" t="s">
        <v>86</v>
      </c>
      <c r="E335" s="86" t="s">
        <v>92</v>
      </c>
      <c r="F335" s="70" t="s">
        <v>113</v>
      </c>
      <c r="G335" s="70">
        <v>12</v>
      </c>
      <c r="H335" s="71">
        <v>4</v>
      </c>
      <c r="I335" s="82"/>
      <c r="J335" s="83"/>
      <c r="K335" s="74" t="s">
        <v>15</v>
      </c>
      <c r="L335" s="75" t="s">
        <v>52</v>
      </c>
      <c r="M335" s="76" t="s">
        <v>53</v>
      </c>
      <c r="N335" s="77" t="s">
        <v>127</v>
      </c>
      <c r="O335" s="78" t="s">
        <v>88</v>
      </c>
      <c r="P335" s="79" t="s">
        <v>86</v>
      </c>
      <c r="Q335" s="79" t="s">
        <v>55</v>
      </c>
      <c r="R335" s="79" t="s">
        <v>87</v>
      </c>
      <c r="S335" s="79" t="s">
        <v>86</v>
      </c>
      <c r="T335" s="79" t="s">
        <v>87</v>
      </c>
      <c r="U335" s="85"/>
      <c r="V335" s="84">
        <v>50</v>
      </c>
      <c r="W335" s="84"/>
    </row>
    <row r="336" spans="1:23" s="49" customFormat="1" x14ac:dyDescent="0.4">
      <c r="B336" s="8">
        <f t="shared" si="5"/>
        <v>324</v>
      </c>
      <c r="C336" s="41" t="s">
        <v>95</v>
      </c>
      <c r="D336" s="42" t="s">
        <v>88</v>
      </c>
      <c r="E336" s="69" t="s">
        <v>92</v>
      </c>
      <c r="F336" s="70" t="s">
        <v>113</v>
      </c>
      <c r="G336" s="70">
        <v>12</v>
      </c>
      <c r="H336" s="71">
        <v>5</v>
      </c>
      <c r="I336" s="97"/>
      <c r="J336" s="83"/>
      <c r="K336" s="74" t="s">
        <v>15</v>
      </c>
      <c r="L336" s="75" t="s">
        <v>52</v>
      </c>
      <c r="M336" s="76" t="s">
        <v>53</v>
      </c>
      <c r="N336" s="77" t="s">
        <v>128</v>
      </c>
      <c r="O336" s="78" t="s">
        <v>88</v>
      </c>
      <c r="P336" s="79" t="s">
        <v>93</v>
      </c>
      <c r="Q336" s="79" t="s">
        <v>55</v>
      </c>
      <c r="R336" s="79" t="s">
        <v>88</v>
      </c>
      <c r="S336" s="79" t="s">
        <v>87</v>
      </c>
      <c r="T336" s="79" t="s">
        <v>88</v>
      </c>
      <c r="U336" s="85"/>
      <c r="V336" s="81">
        <v>50</v>
      </c>
      <c r="W336" s="84"/>
    </row>
    <row r="337" spans="2:23" s="49" customFormat="1" x14ac:dyDescent="0.4">
      <c r="B337" s="8">
        <f t="shared" si="5"/>
        <v>325</v>
      </c>
      <c r="C337" s="64" t="s">
        <v>17</v>
      </c>
      <c r="D337" s="42" t="s">
        <v>50</v>
      </c>
      <c r="E337" s="69" t="s">
        <v>51</v>
      </c>
      <c r="F337" s="70" t="s">
        <v>113</v>
      </c>
      <c r="G337" s="70">
        <v>12</v>
      </c>
      <c r="H337" s="71">
        <v>6</v>
      </c>
      <c r="I337" s="82">
        <v>711000</v>
      </c>
      <c r="J337" s="73"/>
      <c r="K337" s="74" t="s">
        <v>15</v>
      </c>
      <c r="L337" s="75" t="s">
        <v>52</v>
      </c>
      <c r="M337" s="76" t="s">
        <v>162</v>
      </c>
      <c r="N337" s="77"/>
      <c r="O337" s="78">
        <v>6</v>
      </c>
      <c r="P337" s="79" t="s">
        <v>129</v>
      </c>
      <c r="Q337" s="79" t="s">
        <v>121</v>
      </c>
      <c r="R337" s="79" t="s">
        <v>129</v>
      </c>
      <c r="S337" s="79">
        <v>6</v>
      </c>
      <c r="T337" s="79">
        <v>9</v>
      </c>
      <c r="U337" s="80"/>
      <c r="V337" s="84">
        <v>50</v>
      </c>
      <c r="W337" s="81"/>
    </row>
    <row r="338" spans="2:23" s="49" customFormat="1" x14ac:dyDescent="0.4">
      <c r="B338" s="8">
        <f t="shared" si="5"/>
        <v>326</v>
      </c>
      <c r="C338" s="54" t="s">
        <v>18</v>
      </c>
      <c r="D338" s="42" t="s">
        <v>56</v>
      </c>
      <c r="E338" s="69" t="s">
        <v>51</v>
      </c>
      <c r="F338" s="70" t="s">
        <v>113</v>
      </c>
      <c r="G338" s="70">
        <v>12</v>
      </c>
      <c r="H338" s="71">
        <v>7</v>
      </c>
      <c r="I338" s="82" t="s">
        <v>61</v>
      </c>
      <c r="J338" s="83"/>
      <c r="K338" s="74" t="s">
        <v>15</v>
      </c>
      <c r="L338" s="75" t="s">
        <v>52</v>
      </c>
      <c r="M338" s="76" t="s">
        <v>14</v>
      </c>
      <c r="N338" s="77"/>
      <c r="O338" s="78">
        <v>3</v>
      </c>
      <c r="P338" s="79" t="s">
        <v>129</v>
      </c>
      <c r="Q338" s="79" t="s">
        <v>122</v>
      </c>
      <c r="R338" s="79" t="s">
        <v>129</v>
      </c>
      <c r="S338" s="79">
        <v>3</v>
      </c>
      <c r="T338" s="79" t="s">
        <v>133</v>
      </c>
      <c r="U338" s="80"/>
      <c r="V338" s="81">
        <v>50</v>
      </c>
      <c r="W338" s="84"/>
    </row>
    <row r="339" spans="2:23" s="49" customFormat="1" ht="56.25" x14ac:dyDescent="0.4">
      <c r="B339" s="8">
        <f t="shared" si="5"/>
        <v>327</v>
      </c>
      <c r="C339" s="64" t="s">
        <v>19</v>
      </c>
      <c r="D339" s="52" t="s">
        <v>98</v>
      </c>
      <c r="E339" s="69" t="s">
        <v>57</v>
      </c>
      <c r="F339" s="70" t="s">
        <v>113</v>
      </c>
      <c r="G339" s="70">
        <v>12</v>
      </c>
      <c r="H339" s="71">
        <v>8</v>
      </c>
      <c r="I339" s="82">
        <f ca="1">INDIRECT("補記シート!D"&amp;18+3*(G339-1))</f>
        <v>0</v>
      </c>
      <c r="J339" s="83"/>
      <c r="K339" s="74" t="s">
        <v>62</v>
      </c>
      <c r="L339" s="75" t="s">
        <v>52</v>
      </c>
      <c r="M339" s="87" t="s">
        <v>106</v>
      </c>
      <c r="N339" s="77"/>
      <c r="O339" s="78">
        <v>7</v>
      </c>
      <c r="P339" s="79" t="s">
        <v>129</v>
      </c>
      <c r="Q339" s="79" t="s">
        <v>122</v>
      </c>
      <c r="R339" s="79" t="s">
        <v>129</v>
      </c>
      <c r="S339" s="79">
        <v>7</v>
      </c>
      <c r="T339" s="79" t="s">
        <v>134</v>
      </c>
      <c r="U339" s="85"/>
      <c r="V339" s="84">
        <v>50</v>
      </c>
      <c r="W339" s="84"/>
    </row>
    <row r="340" spans="2:23" s="49" customFormat="1" ht="131.25" x14ac:dyDescent="0.4">
      <c r="B340" s="8">
        <f t="shared" si="5"/>
        <v>328</v>
      </c>
      <c r="C340" s="54" t="s">
        <v>23</v>
      </c>
      <c r="D340" s="67" t="s">
        <v>96</v>
      </c>
      <c r="E340" s="86" t="s">
        <v>58</v>
      </c>
      <c r="F340" s="70" t="s">
        <v>113</v>
      </c>
      <c r="G340" s="70">
        <v>12</v>
      </c>
      <c r="H340" s="71">
        <v>9</v>
      </c>
      <c r="I340" s="82" t="e">
        <f ca="1">VLOOKUP(INDIRECT("'リリース・フラグ及び一時停止 解除に関する届出書'!E"&amp;31+G340),ツール処理シート!$I$3:$J$7,2,0)</f>
        <v>#N/A</v>
      </c>
      <c r="J340" s="83"/>
      <c r="K340" s="74" t="s">
        <v>64</v>
      </c>
      <c r="L340" s="88" t="s">
        <v>116</v>
      </c>
      <c r="M340" s="87" t="s">
        <v>110</v>
      </c>
      <c r="N340" s="77"/>
      <c r="O340" s="78">
        <v>1</v>
      </c>
      <c r="P340" s="79" t="s">
        <v>129</v>
      </c>
      <c r="Q340" s="79" t="s">
        <v>122</v>
      </c>
      <c r="R340" s="79" t="s">
        <v>129</v>
      </c>
      <c r="S340" s="79">
        <v>1</v>
      </c>
      <c r="T340" s="79" t="s">
        <v>133</v>
      </c>
      <c r="U340" s="85"/>
      <c r="V340" s="81">
        <v>50</v>
      </c>
      <c r="W340" s="84"/>
    </row>
    <row r="341" spans="2:23" s="49" customFormat="1" ht="37.5" x14ac:dyDescent="0.4">
      <c r="B341" s="8">
        <f t="shared" si="5"/>
        <v>329</v>
      </c>
      <c r="C341" s="64" t="s">
        <v>191</v>
      </c>
      <c r="D341" s="67" t="s">
        <v>96</v>
      </c>
      <c r="E341" s="86" t="s">
        <v>59</v>
      </c>
      <c r="F341" s="70" t="s">
        <v>113</v>
      </c>
      <c r="G341" s="70">
        <v>12</v>
      </c>
      <c r="H341" s="71">
        <v>10</v>
      </c>
      <c r="I341" s="82" t="str">
        <f ca="1">IF(INDIRECT("'リリース・フラグ及び一時停止 解除に関する届出書'!I"&amp;31+G341)="","",INDIRECT("'リリース・フラグ及び一時停止 解除に関する届出書'!I"&amp;31+G341))</f>
        <v/>
      </c>
      <c r="J341" s="83"/>
      <c r="K341" s="74" t="s">
        <v>64</v>
      </c>
      <c r="L341" s="88" t="s">
        <v>111</v>
      </c>
      <c r="M341" s="87" t="s">
        <v>75</v>
      </c>
      <c r="N341" s="77"/>
      <c r="O341" s="78">
        <v>11</v>
      </c>
      <c r="P341" s="79" t="s">
        <v>129</v>
      </c>
      <c r="Q341" s="79" t="s">
        <v>122</v>
      </c>
      <c r="R341" s="79" t="s">
        <v>129</v>
      </c>
      <c r="S341" s="79">
        <v>11</v>
      </c>
      <c r="T341" s="79" t="s">
        <v>133</v>
      </c>
      <c r="U341" s="85"/>
      <c r="V341" s="84">
        <v>50</v>
      </c>
      <c r="W341" s="84"/>
    </row>
    <row r="342" spans="2:23" s="49" customFormat="1" ht="75" x14ac:dyDescent="0.4">
      <c r="B342" s="8">
        <f t="shared" si="5"/>
        <v>330</v>
      </c>
      <c r="C342" s="54" t="s">
        <v>24</v>
      </c>
      <c r="D342" s="67" t="s">
        <v>99</v>
      </c>
      <c r="E342" s="86" t="s">
        <v>60</v>
      </c>
      <c r="F342" s="70" t="s">
        <v>113</v>
      </c>
      <c r="G342" s="70">
        <v>12</v>
      </c>
      <c r="H342" s="71">
        <v>11</v>
      </c>
      <c r="I342" s="50">
        <f ca="1">IF(INDIRECT("'リリース・フラグ及び一時停止 解除に関する届出書'!N"&amp;31+G342)&lt;&gt;"",INDIRECT("'リリース・フラグ及び一時停止 解除に関する届出書'!N"&amp;31+G342),ツール処理シート!I343)</f>
        <v>0</v>
      </c>
      <c r="J342" s="83"/>
      <c r="K342" s="74" t="s">
        <v>64</v>
      </c>
      <c r="L342" s="88" t="s">
        <v>112</v>
      </c>
      <c r="M342" s="87" t="s">
        <v>286</v>
      </c>
      <c r="N342" s="77"/>
      <c r="O342" s="78">
        <v>8</v>
      </c>
      <c r="P342" s="79" t="s">
        <v>129</v>
      </c>
      <c r="Q342" s="79" t="s">
        <v>122</v>
      </c>
      <c r="R342" s="79" t="s">
        <v>117</v>
      </c>
      <c r="S342" s="79">
        <v>8</v>
      </c>
      <c r="T342" s="79">
        <v>9</v>
      </c>
      <c r="U342" s="89"/>
      <c r="V342" s="81">
        <v>50</v>
      </c>
      <c r="W342" s="84"/>
    </row>
    <row r="343" spans="2:23" s="49" customFormat="1" ht="56.25" x14ac:dyDescent="0.4">
      <c r="B343" s="8">
        <f t="shared" si="5"/>
        <v>331</v>
      </c>
      <c r="C343" s="64" t="s">
        <v>170</v>
      </c>
      <c r="D343" s="67" t="s">
        <v>100</v>
      </c>
      <c r="E343" s="86" t="s">
        <v>59</v>
      </c>
      <c r="F343" s="70" t="s">
        <v>113</v>
      </c>
      <c r="G343" s="70">
        <v>12</v>
      </c>
      <c r="H343" s="71">
        <v>12</v>
      </c>
      <c r="I343" s="82">
        <f ca="1">INDIRECT("補記シート!D"&amp;16+G343*3)</f>
        <v>0</v>
      </c>
      <c r="J343" s="83"/>
      <c r="K343" s="74" t="s">
        <v>62</v>
      </c>
      <c r="L343" s="88" t="s">
        <v>52</v>
      </c>
      <c r="M343" s="87" t="s">
        <v>166</v>
      </c>
      <c r="N343" s="77"/>
      <c r="O343" s="78">
        <v>8</v>
      </c>
      <c r="P343" s="79" t="s">
        <v>129</v>
      </c>
      <c r="Q343" s="79" t="s">
        <v>122</v>
      </c>
      <c r="R343" s="79" t="s">
        <v>117</v>
      </c>
      <c r="S343" s="79">
        <v>8</v>
      </c>
      <c r="T343" s="79">
        <v>9</v>
      </c>
      <c r="U343" s="89"/>
      <c r="V343" s="84">
        <v>50</v>
      </c>
      <c r="W343" s="84"/>
    </row>
    <row r="344" spans="2:23" s="49" customFormat="1" ht="75" x14ac:dyDescent="0.4">
      <c r="B344" s="8">
        <f t="shared" si="5"/>
        <v>332</v>
      </c>
      <c r="C344" s="54" t="s">
        <v>20</v>
      </c>
      <c r="D344" s="67" t="s">
        <v>102</v>
      </c>
      <c r="E344" s="43" t="s">
        <v>59</v>
      </c>
      <c r="F344" s="8" t="s">
        <v>113</v>
      </c>
      <c r="G344" s="10">
        <v>12</v>
      </c>
      <c r="H344" s="41">
        <v>13</v>
      </c>
      <c r="I344" s="50" t="str">
        <f ca="1">IF(OR(INDIRECT("'リリース・フラグ及び一時停止 解除に関する届出書'!C"&amp;31+G344)="追加",INDIRECT("'リリース・フラグ及び一時停止 解除に関する届出書'!C"&amp;31+G344)="変更"),1,"")</f>
        <v/>
      </c>
      <c r="J344" s="51"/>
      <c r="K344" s="44" t="s">
        <v>64</v>
      </c>
      <c r="L344" s="11" t="s">
        <v>168</v>
      </c>
      <c r="M344" s="54" t="s">
        <v>189</v>
      </c>
      <c r="N344" s="55" t="s">
        <v>353</v>
      </c>
      <c r="O344" s="47">
        <v>1</v>
      </c>
      <c r="P344" s="9" t="s">
        <v>129</v>
      </c>
      <c r="Q344" s="9" t="s">
        <v>130</v>
      </c>
      <c r="R344" s="9" t="s">
        <v>117</v>
      </c>
      <c r="S344" s="9">
        <v>1</v>
      </c>
      <c r="T344" s="9">
        <v>9</v>
      </c>
      <c r="U344" s="11"/>
      <c r="V344" s="48">
        <v>50</v>
      </c>
      <c r="W344" s="48"/>
    </row>
    <row r="345" spans="2:23" s="49" customFormat="1" ht="37.5" x14ac:dyDescent="0.4">
      <c r="B345" s="8">
        <f t="shared" si="5"/>
        <v>333</v>
      </c>
      <c r="C345" s="54" t="s">
        <v>171</v>
      </c>
      <c r="D345" s="68" t="s">
        <v>101</v>
      </c>
      <c r="E345" s="86" t="s">
        <v>97</v>
      </c>
      <c r="F345" s="70" t="s">
        <v>113</v>
      </c>
      <c r="G345" s="75">
        <v>12</v>
      </c>
      <c r="H345" s="71">
        <v>14</v>
      </c>
      <c r="I345" s="82"/>
      <c r="J345" s="83"/>
      <c r="K345" s="74" t="s">
        <v>15</v>
      </c>
      <c r="L345" s="75" t="s">
        <v>52</v>
      </c>
      <c r="M345" s="87" t="s">
        <v>107</v>
      </c>
      <c r="N345" s="90"/>
      <c r="O345" s="78">
        <v>1</v>
      </c>
      <c r="P345" s="79" t="s">
        <v>129</v>
      </c>
      <c r="Q345" s="79" t="s">
        <v>131</v>
      </c>
      <c r="R345" s="79" t="s">
        <v>117</v>
      </c>
      <c r="S345" s="79">
        <v>1</v>
      </c>
      <c r="T345" s="79" t="s">
        <v>135</v>
      </c>
      <c r="U345" s="88"/>
      <c r="V345" s="84">
        <v>50</v>
      </c>
      <c r="W345" s="81"/>
    </row>
    <row r="346" spans="2:23" s="49" customFormat="1" ht="75" x14ac:dyDescent="0.4">
      <c r="B346" s="8">
        <f t="shared" si="5"/>
        <v>334</v>
      </c>
      <c r="C346" s="64" t="s">
        <v>172</v>
      </c>
      <c r="D346" s="67" t="s">
        <v>103</v>
      </c>
      <c r="E346" s="86" t="s">
        <v>67</v>
      </c>
      <c r="F346" s="70" t="s">
        <v>113</v>
      </c>
      <c r="G346" s="70">
        <v>12</v>
      </c>
      <c r="H346" s="71">
        <v>15</v>
      </c>
      <c r="I346" s="50" t="str">
        <f ca="1">IF(I344=1,TEXT(DATE(INDIRECT("'リリース・フラグ及び一時停止 解除に関する届出書'!I26"),INDIRECT("'リリース・フラグ及び一時停止 解除に関する届出書'!O26"),INDIRECT("'リリース・フラグ及び一時停止 解除に関する届出書'!U26")),"YYYYMMDD"),"")</f>
        <v/>
      </c>
      <c r="J346" s="83"/>
      <c r="K346" s="74" t="s">
        <v>64</v>
      </c>
      <c r="L346" s="88" t="s">
        <v>167</v>
      </c>
      <c r="M346" s="87" t="s">
        <v>190</v>
      </c>
      <c r="N346" s="90"/>
      <c r="O346" s="78">
        <v>8</v>
      </c>
      <c r="P346" s="79" t="s">
        <v>129</v>
      </c>
      <c r="Q346" s="79" t="s">
        <v>124</v>
      </c>
      <c r="R346" s="79" t="s">
        <v>117</v>
      </c>
      <c r="S346" s="79">
        <v>8</v>
      </c>
      <c r="T346" s="79">
        <v>9</v>
      </c>
      <c r="U346" s="80" t="s">
        <v>138</v>
      </c>
      <c r="V346" s="81">
        <v>50</v>
      </c>
      <c r="W346" s="84"/>
    </row>
    <row r="347" spans="2:23" s="49" customFormat="1" ht="37.5" x14ac:dyDescent="0.4">
      <c r="B347" s="8">
        <f t="shared" si="5"/>
        <v>335</v>
      </c>
      <c r="C347" s="54" t="s">
        <v>173</v>
      </c>
      <c r="D347" s="67" t="s">
        <v>54</v>
      </c>
      <c r="E347" s="86" t="s">
        <v>65</v>
      </c>
      <c r="F347" s="70" t="s">
        <v>113</v>
      </c>
      <c r="G347" s="70">
        <v>12</v>
      </c>
      <c r="H347" s="71">
        <v>16</v>
      </c>
      <c r="I347" s="82"/>
      <c r="J347" s="83"/>
      <c r="K347" s="74" t="s">
        <v>15</v>
      </c>
      <c r="L347" s="75" t="s">
        <v>52</v>
      </c>
      <c r="M347" s="76" t="s">
        <v>53</v>
      </c>
      <c r="N347" s="77"/>
      <c r="O347" s="78">
        <v>1</v>
      </c>
      <c r="P347" s="79" t="s">
        <v>129</v>
      </c>
      <c r="Q347" s="79" t="s">
        <v>131</v>
      </c>
      <c r="R347" s="79" t="s">
        <v>117</v>
      </c>
      <c r="S347" s="79">
        <v>1</v>
      </c>
      <c r="T347" s="79" t="s">
        <v>66</v>
      </c>
      <c r="U347" s="89"/>
      <c r="V347" s="84">
        <v>50</v>
      </c>
      <c r="W347" s="84"/>
    </row>
    <row r="348" spans="2:23" s="49" customFormat="1" x14ac:dyDescent="0.4">
      <c r="B348" s="8">
        <f t="shared" si="5"/>
        <v>336</v>
      </c>
      <c r="C348" s="54" t="s">
        <v>174</v>
      </c>
      <c r="D348" s="67" t="s">
        <v>96</v>
      </c>
      <c r="E348" s="91" t="s">
        <v>67</v>
      </c>
      <c r="F348" s="70" t="s">
        <v>113</v>
      </c>
      <c r="G348" s="75">
        <v>12</v>
      </c>
      <c r="H348" s="71">
        <v>17</v>
      </c>
      <c r="I348" s="82">
        <v>29991231</v>
      </c>
      <c r="J348" s="83"/>
      <c r="K348" s="74" t="s">
        <v>109</v>
      </c>
      <c r="L348" s="88" t="s">
        <v>52</v>
      </c>
      <c r="M348" s="87" t="s">
        <v>108</v>
      </c>
      <c r="N348" s="90"/>
      <c r="O348" s="78">
        <v>8</v>
      </c>
      <c r="P348" s="79" t="s">
        <v>129</v>
      </c>
      <c r="Q348" s="79" t="s">
        <v>131</v>
      </c>
      <c r="R348" s="79" t="s">
        <v>117</v>
      </c>
      <c r="S348" s="79">
        <v>8</v>
      </c>
      <c r="T348" s="79">
        <v>9</v>
      </c>
      <c r="U348" s="88"/>
      <c r="V348" s="81">
        <v>50</v>
      </c>
      <c r="W348" s="84"/>
    </row>
    <row r="349" spans="2:23" s="49" customFormat="1" ht="37.5" x14ac:dyDescent="0.4">
      <c r="B349" s="8">
        <f t="shared" si="5"/>
        <v>337</v>
      </c>
      <c r="C349" s="54" t="s">
        <v>204</v>
      </c>
      <c r="D349" s="67" t="s">
        <v>54</v>
      </c>
      <c r="E349" s="86" t="s">
        <v>69</v>
      </c>
      <c r="F349" s="70" t="s">
        <v>113</v>
      </c>
      <c r="G349" s="70">
        <v>12</v>
      </c>
      <c r="H349" s="71">
        <v>18</v>
      </c>
      <c r="I349" s="82"/>
      <c r="J349" s="83"/>
      <c r="K349" s="74" t="s">
        <v>15</v>
      </c>
      <c r="L349" s="75" t="s">
        <v>52</v>
      </c>
      <c r="M349" s="76" t="s">
        <v>53</v>
      </c>
      <c r="N349" s="77"/>
      <c r="O349" s="78">
        <v>1</v>
      </c>
      <c r="P349" s="79" t="s">
        <v>129</v>
      </c>
      <c r="Q349" s="79" t="s">
        <v>131</v>
      </c>
      <c r="R349" s="79" t="s">
        <v>117</v>
      </c>
      <c r="S349" s="79">
        <v>1</v>
      </c>
      <c r="T349" s="79" t="s">
        <v>66</v>
      </c>
      <c r="U349" s="89"/>
      <c r="V349" s="84">
        <v>50</v>
      </c>
      <c r="W349" s="84"/>
    </row>
    <row r="350" spans="2:23" s="49" customFormat="1" ht="75" x14ac:dyDescent="0.4">
      <c r="B350" s="8">
        <f t="shared" si="5"/>
        <v>338</v>
      </c>
      <c r="C350" s="54" t="s">
        <v>205</v>
      </c>
      <c r="D350" s="67" t="s">
        <v>104</v>
      </c>
      <c r="E350" s="91" t="s">
        <v>70</v>
      </c>
      <c r="F350" s="70" t="s">
        <v>113</v>
      </c>
      <c r="G350" s="70">
        <v>12</v>
      </c>
      <c r="H350" s="71">
        <v>19</v>
      </c>
      <c r="I350" s="82" t="str">
        <f ca="1">IF(INDIRECT("'リリース・フラグ及び一時停止 解除に関する届出書'!W"&amp;31+G350)="リリース実行可","RELE",IF(INDIRECT("'リリース・フラグ及び一時停止 解除に関する届出書'!W"&amp;31+G350)="リリース実行不可","NREL",""))</f>
        <v>RELE</v>
      </c>
      <c r="J350" s="83"/>
      <c r="K350" s="74" t="s">
        <v>64</v>
      </c>
      <c r="L350" s="88" t="s">
        <v>118</v>
      </c>
      <c r="M350" s="87" t="s">
        <v>119</v>
      </c>
      <c r="N350" s="77"/>
      <c r="O350" s="78">
        <v>4</v>
      </c>
      <c r="P350" s="79" t="s">
        <v>129</v>
      </c>
      <c r="Q350" s="79" t="s">
        <v>123</v>
      </c>
      <c r="R350" s="79" t="s">
        <v>117</v>
      </c>
      <c r="S350" s="79">
        <v>4</v>
      </c>
      <c r="T350" s="79" t="s">
        <v>136</v>
      </c>
      <c r="U350" s="80" t="s">
        <v>138</v>
      </c>
      <c r="V350" s="81">
        <v>50</v>
      </c>
      <c r="W350" s="84"/>
    </row>
    <row r="351" spans="2:23" s="49" customFormat="1" ht="37.5" x14ac:dyDescent="0.4">
      <c r="B351" s="8">
        <f t="shared" si="5"/>
        <v>339</v>
      </c>
      <c r="C351" s="54" t="s">
        <v>206</v>
      </c>
      <c r="D351" s="67" t="s">
        <v>63</v>
      </c>
      <c r="E351" s="86" t="s">
        <v>69</v>
      </c>
      <c r="F351" s="70" t="s">
        <v>113</v>
      </c>
      <c r="G351" s="70">
        <v>12</v>
      </c>
      <c r="H351" s="71">
        <v>20</v>
      </c>
      <c r="I351" s="82"/>
      <c r="J351" s="83"/>
      <c r="K351" s="74" t="s">
        <v>15</v>
      </c>
      <c r="L351" s="75" t="s">
        <v>52</v>
      </c>
      <c r="M351" s="76" t="s">
        <v>53</v>
      </c>
      <c r="N351" s="77"/>
      <c r="O351" s="78">
        <v>1</v>
      </c>
      <c r="P351" s="79" t="s">
        <v>129</v>
      </c>
      <c r="Q351" s="79" t="s">
        <v>131</v>
      </c>
      <c r="R351" s="79" t="s">
        <v>117</v>
      </c>
      <c r="S351" s="79">
        <v>1</v>
      </c>
      <c r="T351" s="79" t="s">
        <v>66</v>
      </c>
      <c r="U351" s="89"/>
      <c r="V351" s="84">
        <v>50</v>
      </c>
      <c r="W351" s="84"/>
    </row>
    <row r="352" spans="2:23" s="49" customFormat="1" ht="75" x14ac:dyDescent="0.4">
      <c r="B352" s="8">
        <f t="shared" si="5"/>
        <v>340</v>
      </c>
      <c r="C352" s="54" t="s">
        <v>207</v>
      </c>
      <c r="D352" s="67" t="s">
        <v>105</v>
      </c>
      <c r="E352" s="91" t="s">
        <v>70</v>
      </c>
      <c r="F352" s="70" t="s">
        <v>113</v>
      </c>
      <c r="G352" s="70">
        <v>12</v>
      </c>
      <c r="H352" s="71">
        <v>21</v>
      </c>
      <c r="I352" s="50" t="str">
        <f ca="1">IF(INDIRECT("'リリース・フラグ及び一時停止 解除に関する届出書'!R"&amp;31+G352)="リリース実行可","RELE",IF(INDIRECT("'リリース・フラグ及び一時停止 解除に関する届出書'!R"&amp;31+G352)="リリース実行不可","NREL",""))</f>
        <v>RELE</v>
      </c>
      <c r="J352" s="83"/>
      <c r="K352" s="74" t="s">
        <v>64</v>
      </c>
      <c r="L352" s="88" t="s">
        <v>118</v>
      </c>
      <c r="M352" s="87" t="s">
        <v>119</v>
      </c>
      <c r="N352" s="77"/>
      <c r="O352" s="78">
        <v>4</v>
      </c>
      <c r="P352" s="79" t="s">
        <v>129</v>
      </c>
      <c r="Q352" s="79" t="s">
        <v>124</v>
      </c>
      <c r="R352" s="79" t="s">
        <v>117</v>
      </c>
      <c r="S352" s="79">
        <v>4</v>
      </c>
      <c r="T352" s="79" t="s">
        <v>137</v>
      </c>
      <c r="U352" s="80" t="s">
        <v>138</v>
      </c>
      <c r="V352" s="81">
        <v>50</v>
      </c>
      <c r="W352" s="84"/>
    </row>
    <row r="353" spans="1:23" s="49" customFormat="1" x14ac:dyDescent="0.4">
      <c r="B353" s="8">
        <f t="shared" si="5"/>
        <v>341</v>
      </c>
      <c r="C353" s="54" t="s">
        <v>21</v>
      </c>
      <c r="D353" s="67" t="s">
        <v>63</v>
      </c>
      <c r="E353" s="86" t="s">
        <v>72</v>
      </c>
      <c r="F353" s="70" t="s">
        <v>113</v>
      </c>
      <c r="G353" s="70">
        <v>12</v>
      </c>
      <c r="H353" s="71">
        <v>22</v>
      </c>
      <c r="I353" s="82"/>
      <c r="J353" s="83"/>
      <c r="K353" s="74" t="s">
        <v>15</v>
      </c>
      <c r="L353" s="75" t="s">
        <v>52</v>
      </c>
      <c r="M353" s="76" t="s">
        <v>53</v>
      </c>
      <c r="N353" s="77"/>
      <c r="O353" s="78">
        <v>1</v>
      </c>
      <c r="P353" s="79" t="s">
        <v>129</v>
      </c>
      <c r="Q353" s="79" t="s">
        <v>131</v>
      </c>
      <c r="R353" s="79" t="s">
        <v>117</v>
      </c>
      <c r="S353" s="79">
        <v>1</v>
      </c>
      <c r="T353" s="79" t="s">
        <v>73</v>
      </c>
      <c r="U353" s="89"/>
      <c r="V353" s="84">
        <v>50</v>
      </c>
      <c r="W353" s="84"/>
    </row>
    <row r="354" spans="1:23" s="49" customFormat="1" ht="75" x14ac:dyDescent="0.4">
      <c r="B354" s="8">
        <f t="shared" si="5"/>
        <v>342</v>
      </c>
      <c r="C354" s="54" t="s">
        <v>25</v>
      </c>
      <c r="D354" s="67" t="s">
        <v>105</v>
      </c>
      <c r="E354" s="91" t="s">
        <v>74</v>
      </c>
      <c r="F354" s="70" t="s">
        <v>113</v>
      </c>
      <c r="G354" s="70">
        <v>12</v>
      </c>
      <c r="H354" s="71">
        <v>23</v>
      </c>
      <c r="I354" s="157" t="str">
        <f ca="1">IF(INDIRECT("'リリース・フラグ及び一時停止 解除に関する届出書'!AB"&amp;31+G354)="解除","0000",IF(INDIRECT("'リリース・フラグ及び一時停止 解除に関する届出書'!AB"&amp;31+G354)="一時停止","9999",""))</f>
        <v/>
      </c>
      <c r="J354" s="83"/>
      <c r="K354" s="74" t="s">
        <v>64</v>
      </c>
      <c r="L354" s="92" t="s">
        <v>120</v>
      </c>
      <c r="M354" s="87" t="s">
        <v>139</v>
      </c>
      <c r="N354" s="90"/>
      <c r="O354" s="78">
        <v>4</v>
      </c>
      <c r="P354" s="79" t="s">
        <v>129</v>
      </c>
      <c r="Q354" s="79" t="s">
        <v>68</v>
      </c>
      <c r="R354" s="79" t="s">
        <v>117</v>
      </c>
      <c r="S354" s="79">
        <v>4</v>
      </c>
      <c r="T354" s="79">
        <v>9</v>
      </c>
      <c r="U354" s="80" t="s">
        <v>138</v>
      </c>
      <c r="V354" s="81">
        <v>50</v>
      </c>
      <c r="W354" s="93"/>
    </row>
    <row r="355" spans="1:23" x14ac:dyDescent="0.4">
      <c r="A355" s="49"/>
      <c r="B355" s="8">
        <f t="shared" si="5"/>
        <v>343</v>
      </c>
      <c r="C355" s="63" t="s">
        <v>177</v>
      </c>
      <c r="D355" s="45" t="s">
        <v>140</v>
      </c>
      <c r="E355" s="53" t="s">
        <v>141</v>
      </c>
      <c r="F355" s="70" t="s">
        <v>113</v>
      </c>
      <c r="G355" s="63">
        <v>12</v>
      </c>
      <c r="H355" s="71">
        <v>24</v>
      </c>
      <c r="I355" s="50"/>
      <c r="J355" s="51"/>
      <c r="K355" s="44" t="s">
        <v>62</v>
      </c>
      <c r="L355" s="10" t="s">
        <v>52</v>
      </c>
      <c r="M355" s="45"/>
      <c r="N355" s="46"/>
      <c r="O355" s="47" t="s">
        <v>142</v>
      </c>
      <c r="P355" s="79" t="s">
        <v>129</v>
      </c>
      <c r="Q355" s="128" t="s">
        <v>55</v>
      </c>
      <c r="R355" s="128"/>
      <c r="S355" s="128"/>
      <c r="T355" s="128"/>
      <c r="U355" s="129"/>
      <c r="V355" s="130"/>
      <c r="W355" s="130"/>
    </row>
    <row r="356" spans="1:23" ht="37.5" x14ac:dyDescent="0.4">
      <c r="A356" s="49"/>
      <c r="B356" s="8">
        <f t="shared" si="5"/>
        <v>344</v>
      </c>
      <c r="C356" s="41" t="s">
        <v>77</v>
      </c>
      <c r="D356" s="67" t="s">
        <v>71</v>
      </c>
      <c r="E356" s="86" t="s">
        <v>78</v>
      </c>
      <c r="F356" s="70" t="s">
        <v>113</v>
      </c>
      <c r="G356" s="70">
        <v>12</v>
      </c>
      <c r="H356" s="71">
        <v>25</v>
      </c>
      <c r="I356" s="82" t="str">
        <f ca="1">IF(INDIRECT("補記シート!D"&amp;17+G356*3)="","",INDIRECT("補記シート!D"&amp;17+G356*3))</f>
        <v/>
      </c>
      <c r="J356" s="83"/>
      <c r="K356" s="74" t="s">
        <v>62</v>
      </c>
      <c r="L356" s="75" t="s">
        <v>52</v>
      </c>
      <c r="M356" s="87" t="s">
        <v>163</v>
      </c>
      <c r="N356" s="90"/>
      <c r="O356" s="78">
        <v>10</v>
      </c>
      <c r="P356" s="79" t="s">
        <v>129</v>
      </c>
      <c r="Q356" s="128" t="s">
        <v>55</v>
      </c>
      <c r="R356" s="128"/>
      <c r="S356" s="128"/>
      <c r="T356" s="128"/>
      <c r="U356" s="131"/>
      <c r="V356" s="132"/>
      <c r="W356" s="132"/>
    </row>
    <row r="357" spans="1:23" ht="112.5" x14ac:dyDescent="0.4">
      <c r="A357" s="49"/>
      <c r="B357" s="8">
        <f t="shared" si="5"/>
        <v>345</v>
      </c>
      <c r="C357" s="41" t="s">
        <v>175</v>
      </c>
      <c r="D357" s="67" t="s">
        <v>54</v>
      </c>
      <c r="E357" s="86" t="s">
        <v>59</v>
      </c>
      <c r="F357" s="70" t="s">
        <v>113</v>
      </c>
      <c r="G357" s="70">
        <v>12</v>
      </c>
      <c r="H357" s="71">
        <v>26</v>
      </c>
      <c r="I357" s="50" t="str">
        <f ca="1">IF(I346="","",LEFT(I346,4)&amp;"/"&amp;MID(I346,5,2)&amp;"/"&amp;RIGHT(I346,2))</f>
        <v/>
      </c>
      <c r="J357" s="83"/>
      <c r="K357" s="74" t="s">
        <v>79</v>
      </c>
      <c r="L357" s="75" t="s">
        <v>52</v>
      </c>
      <c r="M357" s="54" t="s">
        <v>351</v>
      </c>
      <c r="N357" s="55" t="s">
        <v>352</v>
      </c>
      <c r="O357" s="78">
        <v>10</v>
      </c>
      <c r="P357" s="79" t="s">
        <v>129</v>
      </c>
      <c r="Q357" s="128" t="s">
        <v>55</v>
      </c>
      <c r="R357" s="128"/>
      <c r="S357" s="128"/>
      <c r="T357" s="128"/>
      <c r="U357" s="133"/>
      <c r="V357" s="132"/>
      <c r="W357" s="132"/>
    </row>
    <row r="358" spans="1:23" ht="56.25" x14ac:dyDescent="0.4">
      <c r="A358" s="49"/>
      <c r="B358" s="8">
        <f t="shared" si="5"/>
        <v>346</v>
      </c>
      <c r="C358" s="41" t="s">
        <v>176</v>
      </c>
      <c r="D358" s="67" t="s">
        <v>76</v>
      </c>
      <c r="E358" s="86" t="s">
        <v>59</v>
      </c>
      <c r="F358" s="70" t="s">
        <v>113</v>
      </c>
      <c r="G358" s="70">
        <v>12</v>
      </c>
      <c r="H358" s="71">
        <v>27</v>
      </c>
      <c r="I358" s="50" t="str">
        <f ca="1">LEFT(I343,4)&amp;"/"&amp;MID(I343,5,2)&amp;"/"&amp;RIGHT(I343,2)</f>
        <v>0//0</v>
      </c>
      <c r="J358" s="83"/>
      <c r="K358" s="74" t="s">
        <v>79</v>
      </c>
      <c r="L358" s="75" t="s">
        <v>52</v>
      </c>
      <c r="M358" s="94" t="s">
        <v>169</v>
      </c>
      <c r="N358" s="95"/>
      <c r="O358" s="78">
        <v>10</v>
      </c>
      <c r="P358" s="79" t="s">
        <v>115</v>
      </c>
      <c r="Q358" s="128" t="s">
        <v>55</v>
      </c>
      <c r="R358" s="128"/>
      <c r="S358" s="128"/>
      <c r="T358" s="128"/>
      <c r="U358" s="134"/>
      <c r="V358" s="135"/>
      <c r="W358" s="136"/>
    </row>
    <row r="359" spans="1:23" ht="56.25" x14ac:dyDescent="0.4">
      <c r="A359" s="49"/>
      <c r="B359" s="8">
        <f t="shared" si="5"/>
        <v>347</v>
      </c>
      <c r="C359" s="65" t="s">
        <v>178</v>
      </c>
      <c r="D359" s="56" t="s">
        <v>63</v>
      </c>
      <c r="E359" s="69" t="s">
        <v>60</v>
      </c>
      <c r="F359" s="70" t="s">
        <v>113</v>
      </c>
      <c r="G359" s="96">
        <v>12</v>
      </c>
      <c r="H359" s="71">
        <v>28</v>
      </c>
      <c r="I359" s="158">
        <v>401768</v>
      </c>
      <c r="J359" s="98"/>
      <c r="K359" s="99" t="s">
        <v>15</v>
      </c>
      <c r="L359" s="75" t="s">
        <v>52</v>
      </c>
      <c r="M359" s="76" t="s">
        <v>164</v>
      </c>
      <c r="N359" s="90" t="s">
        <v>165</v>
      </c>
      <c r="O359" s="78">
        <v>10</v>
      </c>
      <c r="P359" s="79" t="s">
        <v>115</v>
      </c>
      <c r="Q359" s="128" t="s">
        <v>55</v>
      </c>
      <c r="R359" s="128"/>
      <c r="S359" s="128"/>
      <c r="T359" s="128"/>
      <c r="U359" s="134"/>
      <c r="V359" s="135"/>
      <c r="W359" s="137"/>
    </row>
    <row r="360" spans="1:23" ht="19.5" thickBot="1" x14ac:dyDescent="0.45">
      <c r="A360" s="49"/>
      <c r="B360" s="177">
        <f t="shared" si="5"/>
        <v>348</v>
      </c>
      <c r="C360" s="178" t="s">
        <v>179</v>
      </c>
      <c r="D360" s="183" t="s">
        <v>76</v>
      </c>
      <c r="E360" s="100" t="s">
        <v>80</v>
      </c>
      <c r="F360" s="101" t="s">
        <v>114</v>
      </c>
      <c r="G360" s="101">
        <v>12</v>
      </c>
      <c r="H360" s="184">
        <v>29</v>
      </c>
      <c r="I360" s="102">
        <v>401768</v>
      </c>
      <c r="J360" s="103"/>
      <c r="K360" s="104" t="s">
        <v>15</v>
      </c>
      <c r="L360" s="105" t="s">
        <v>52</v>
      </c>
      <c r="M360" s="106" t="s">
        <v>164</v>
      </c>
      <c r="N360" s="107"/>
      <c r="O360" s="108">
        <v>10</v>
      </c>
      <c r="P360" s="109" t="s">
        <v>115</v>
      </c>
      <c r="Q360" s="138" t="s">
        <v>55</v>
      </c>
      <c r="R360" s="138"/>
      <c r="S360" s="138"/>
      <c r="T360" s="138"/>
      <c r="U360" s="139"/>
      <c r="V360" s="140"/>
      <c r="W360" s="140"/>
    </row>
    <row r="361" spans="1:23" s="49" customFormat="1" ht="19.5" thickTop="1" x14ac:dyDescent="0.4">
      <c r="B361" s="175">
        <f t="shared" si="5"/>
        <v>349</v>
      </c>
      <c r="C361" s="176" t="s">
        <v>82</v>
      </c>
      <c r="D361" s="179" t="s">
        <v>84</v>
      </c>
      <c r="E361" s="180" t="s">
        <v>85</v>
      </c>
      <c r="F361" s="181" t="s">
        <v>113</v>
      </c>
      <c r="G361" s="181">
        <v>13</v>
      </c>
      <c r="H361" s="182">
        <v>1</v>
      </c>
      <c r="I361" s="72"/>
      <c r="J361" s="73"/>
      <c r="K361" s="74" t="s">
        <v>15</v>
      </c>
      <c r="L361" s="75" t="s">
        <v>52</v>
      </c>
      <c r="M361" s="76" t="s">
        <v>53</v>
      </c>
      <c r="N361" s="77" t="s">
        <v>125</v>
      </c>
      <c r="O361" s="78" t="s">
        <v>86</v>
      </c>
      <c r="P361" s="79" t="s">
        <v>83</v>
      </c>
      <c r="Q361" s="79" t="s">
        <v>55</v>
      </c>
      <c r="R361" s="79" t="s">
        <v>86</v>
      </c>
      <c r="S361" s="79" t="s">
        <v>83</v>
      </c>
      <c r="T361" s="79" t="s">
        <v>87</v>
      </c>
      <c r="U361" s="80"/>
      <c r="V361" s="81">
        <v>50</v>
      </c>
      <c r="W361" s="81"/>
    </row>
    <row r="362" spans="1:23" s="49" customFormat="1" x14ac:dyDescent="0.4">
      <c r="B362" s="8">
        <f t="shared" si="5"/>
        <v>350</v>
      </c>
      <c r="C362" s="41" t="s">
        <v>89</v>
      </c>
      <c r="D362" s="42" t="s">
        <v>86</v>
      </c>
      <c r="E362" s="69" t="s">
        <v>90</v>
      </c>
      <c r="F362" s="70" t="s">
        <v>113</v>
      </c>
      <c r="G362" s="70">
        <v>13</v>
      </c>
      <c r="H362" s="71">
        <v>2</v>
      </c>
      <c r="I362" s="82"/>
      <c r="J362" s="83"/>
      <c r="K362" s="74" t="s">
        <v>15</v>
      </c>
      <c r="L362" s="75" t="s">
        <v>52</v>
      </c>
      <c r="M362" s="76" t="s">
        <v>53</v>
      </c>
      <c r="N362" s="77" t="s">
        <v>126</v>
      </c>
      <c r="O362" s="78" t="s">
        <v>86</v>
      </c>
      <c r="P362" s="79" t="s">
        <v>86</v>
      </c>
      <c r="Q362" s="79" t="s">
        <v>55</v>
      </c>
      <c r="R362" s="79" t="s">
        <v>87</v>
      </c>
      <c r="S362" s="79" t="s">
        <v>88</v>
      </c>
      <c r="T362" s="79" t="s">
        <v>88</v>
      </c>
      <c r="U362" s="80"/>
      <c r="V362" s="84">
        <v>50</v>
      </c>
      <c r="W362" s="84"/>
    </row>
    <row r="363" spans="1:23" s="49" customFormat="1" x14ac:dyDescent="0.4">
      <c r="B363" s="8">
        <f t="shared" si="5"/>
        <v>351</v>
      </c>
      <c r="C363" s="41" t="s">
        <v>91</v>
      </c>
      <c r="D363" s="42" t="s">
        <v>87</v>
      </c>
      <c r="E363" s="69" t="s">
        <v>92</v>
      </c>
      <c r="F363" s="70" t="s">
        <v>113</v>
      </c>
      <c r="G363" s="70">
        <v>13</v>
      </c>
      <c r="H363" s="71">
        <v>3</v>
      </c>
      <c r="I363" s="82"/>
      <c r="J363" s="83"/>
      <c r="K363" s="74" t="s">
        <v>15</v>
      </c>
      <c r="L363" s="75" t="s">
        <v>52</v>
      </c>
      <c r="M363" s="76" t="s">
        <v>53</v>
      </c>
      <c r="N363" s="77" t="s">
        <v>126</v>
      </c>
      <c r="O363" s="78" t="s">
        <v>93</v>
      </c>
      <c r="P363" s="79" t="s">
        <v>93</v>
      </c>
      <c r="Q363" s="79" t="s">
        <v>55</v>
      </c>
      <c r="R363" s="79" t="s">
        <v>87</v>
      </c>
      <c r="S363" s="79" t="s">
        <v>87</v>
      </c>
      <c r="T363" s="79" t="s">
        <v>88</v>
      </c>
      <c r="U363" s="85"/>
      <c r="V363" s="81">
        <v>50</v>
      </c>
      <c r="W363" s="84"/>
    </row>
    <row r="364" spans="1:23" s="49" customFormat="1" x14ac:dyDescent="0.4">
      <c r="B364" s="8">
        <f t="shared" si="5"/>
        <v>352</v>
      </c>
      <c r="C364" s="41" t="s">
        <v>94</v>
      </c>
      <c r="D364" s="67" t="s">
        <v>86</v>
      </c>
      <c r="E364" s="86" t="s">
        <v>92</v>
      </c>
      <c r="F364" s="70" t="s">
        <v>113</v>
      </c>
      <c r="G364" s="70">
        <v>13</v>
      </c>
      <c r="H364" s="71">
        <v>4</v>
      </c>
      <c r="I364" s="82"/>
      <c r="J364" s="83"/>
      <c r="K364" s="74" t="s">
        <v>15</v>
      </c>
      <c r="L364" s="75" t="s">
        <v>52</v>
      </c>
      <c r="M364" s="76" t="s">
        <v>53</v>
      </c>
      <c r="N364" s="77" t="s">
        <v>127</v>
      </c>
      <c r="O364" s="78" t="s">
        <v>88</v>
      </c>
      <c r="P364" s="79" t="s">
        <v>86</v>
      </c>
      <c r="Q364" s="79" t="s">
        <v>55</v>
      </c>
      <c r="R364" s="79" t="s">
        <v>87</v>
      </c>
      <c r="S364" s="79" t="s">
        <v>86</v>
      </c>
      <c r="T364" s="79" t="s">
        <v>87</v>
      </c>
      <c r="U364" s="85"/>
      <c r="V364" s="84">
        <v>50</v>
      </c>
      <c r="W364" s="84"/>
    </row>
    <row r="365" spans="1:23" s="49" customFormat="1" x14ac:dyDescent="0.4">
      <c r="B365" s="8">
        <f t="shared" si="5"/>
        <v>353</v>
      </c>
      <c r="C365" s="41" t="s">
        <v>95</v>
      </c>
      <c r="D365" s="42" t="s">
        <v>88</v>
      </c>
      <c r="E365" s="69" t="s">
        <v>92</v>
      </c>
      <c r="F365" s="70" t="s">
        <v>113</v>
      </c>
      <c r="G365" s="70">
        <v>13</v>
      </c>
      <c r="H365" s="71">
        <v>5</v>
      </c>
      <c r="I365" s="97"/>
      <c r="J365" s="83"/>
      <c r="K365" s="74" t="s">
        <v>15</v>
      </c>
      <c r="L365" s="75" t="s">
        <v>52</v>
      </c>
      <c r="M365" s="76" t="s">
        <v>53</v>
      </c>
      <c r="N365" s="77" t="s">
        <v>128</v>
      </c>
      <c r="O365" s="78" t="s">
        <v>88</v>
      </c>
      <c r="P365" s="79" t="s">
        <v>93</v>
      </c>
      <c r="Q365" s="79" t="s">
        <v>55</v>
      </c>
      <c r="R365" s="79" t="s">
        <v>88</v>
      </c>
      <c r="S365" s="79" t="s">
        <v>87</v>
      </c>
      <c r="T365" s="79" t="s">
        <v>88</v>
      </c>
      <c r="U365" s="85"/>
      <c r="V365" s="81">
        <v>50</v>
      </c>
      <c r="W365" s="84"/>
    </row>
    <row r="366" spans="1:23" s="49" customFormat="1" x14ac:dyDescent="0.4">
      <c r="B366" s="8">
        <f t="shared" si="5"/>
        <v>354</v>
      </c>
      <c r="C366" s="64" t="s">
        <v>17</v>
      </c>
      <c r="D366" s="42" t="s">
        <v>50</v>
      </c>
      <c r="E366" s="69" t="s">
        <v>51</v>
      </c>
      <c r="F366" s="70" t="s">
        <v>113</v>
      </c>
      <c r="G366" s="70">
        <v>13</v>
      </c>
      <c r="H366" s="71">
        <v>6</v>
      </c>
      <c r="I366" s="82">
        <v>711000</v>
      </c>
      <c r="J366" s="73"/>
      <c r="K366" s="74" t="s">
        <v>15</v>
      </c>
      <c r="L366" s="75" t="s">
        <v>52</v>
      </c>
      <c r="M366" s="76" t="s">
        <v>162</v>
      </c>
      <c r="N366" s="77"/>
      <c r="O366" s="78">
        <v>6</v>
      </c>
      <c r="P366" s="79" t="s">
        <v>129</v>
      </c>
      <c r="Q366" s="79" t="s">
        <v>121</v>
      </c>
      <c r="R366" s="79" t="s">
        <v>129</v>
      </c>
      <c r="S366" s="79">
        <v>6</v>
      </c>
      <c r="T366" s="79">
        <v>9</v>
      </c>
      <c r="U366" s="80"/>
      <c r="V366" s="84">
        <v>50</v>
      </c>
      <c r="W366" s="81"/>
    </row>
    <row r="367" spans="1:23" s="49" customFormat="1" x14ac:dyDescent="0.4">
      <c r="B367" s="8">
        <f t="shared" si="5"/>
        <v>355</v>
      </c>
      <c r="C367" s="54" t="s">
        <v>18</v>
      </c>
      <c r="D367" s="42" t="s">
        <v>56</v>
      </c>
      <c r="E367" s="69" t="s">
        <v>51</v>
      </c>
      <c r="F367" s="70" t="s">
        <v>113</v>
      </c>
      <c r="G367" s="70">
        <v>13</v>
      </c>
      <c r="H367" s="71">
        <v>7</v>
      </c>
      <c r="I367" s="82" t="s">
        <v>61</v>
      </c>
      <c r="J367" s="83"/>
      <c r="K367" s="74" t="s">
        <v>15</v>
      </c>
      <c r="L367" s="75" t="s">
        <v>52</v>
      </c>
      <c r="M367" s="76" t="s">
        <v>14</v>
      </c>
      <c r="N367" s="77"/>
      <c r="O367" s="78">
        <v>3</v>
      </c>
      <c r="P367" s="79" t="s">
        <v>129</v>
      </c>
      <c r="Q367" s="79" t="s">
        <v>122</v>
      </c>
      <c r="R367" s="79" t="s">
        <v>129</v>
      </c>
      <c r="S367" s="79">
        <v>3</v>
      </c>
      <c r="T367" s="79" t="s">
        <v>133</v>
      </c>
      <c r="U367" s="80"/>
      <c r="V367" s="81">
        <v>50</v>
      </c>
      <c r="W367" s="84"/>
    </row>
    <row r="368" spans="1:23" s="49" customFormat="1" ht="56.25" x14ac:dyDescent="0.4">
      <c r="B368" s="8">
        <f t="shared" si="5"/>
        <v>356</v>
      </c>
      <c r="C368" s="64" t="s">
        <v>19</v>
      </c>
      <c r="D368" s="52" t="s">
        <v>98</v>
      </c>
      <c r="E368" s="69" t="s">
        <v>57</v>
      </c>
      <c r="F368" s="70" t="s">
        <v>113</v>
      </c>
      <c r="G368" s="70">
        <v>13</v>
      </c>
      <c r="H368" s="71">
        <v>8</v>
      </c>
      <c r="I368" s="82">
        <f ca="1">INDIRECT("補記シート!D"&amp;18+3*(G368-1))</f>
        <v>0</v>
      </c>
      <c r="J368" s="83"/>
      <c r="K368" s="74" t="s">
        <v>62</v>
      </c>
      <c r="L368" s="75" t="s">
        <v>52</v>
      </c>
      <c r="M368" s="87" t="s">
        <v>106</v>
      </c>
      <c r="N368" s="77"/>
      <c r="O368" s="78">
        <v>7</v>
      </c>
      <c r="P368" s="79" t="s">
        <v>129</v>
      </c>
      <c r="Q368" s="79" t="s">
        <v>122</v>
      </c>
      <c r="R368" s="79" t="s">
        <v>129</v>
      </c>
      <c r="S368" s="79">
        <v>7</v>
      </c>
      <c r="T368" s="79" t="s">
        <v>134</v>
      </c>
      <c r="U368" s="85"/>
      <c r="V368" s="84">
        <v>50</v>
      </c>
      <c r="W368" s="84"/>
    </row>
    <row r="369" spans="1:23" s="49" customFormat="1" ht="131.25" x14ac:dyDescent="0.4">
      <c r="B369" s="8">
        <f t="shared" si="5"/>
        <v>357</v>
      </c>
      <c r="C369" s="54" t="s">
        <v>23</v>
      </c>
      <c r="D369" s="67" t="s">
        <v>96</v>
      </c>
      <c r="E369" s="86" t="s">
        <v>58</v>
      </c>
      <c r="F369" s="70" t="s">
        <v>113</v>
      </c>
      <c r="G369" s="70">
        <v>13</v>
      </c>
      <c r="H369" s="71">
        <v>9</v>
      </c>
      <c r="I369" s="82" t="e">
        <f ca="1">VLOOKUP(INDIRECT("'リリース・フラグ及び一時停止 解除に関する届出書'!E"&amp;31+G369),ツール処理シート!$I$3:$J$7,2,0)</f>
        <v>#N/A</v>
      </c>
      <c r="J369" s="83"/>
      <c r="K369" s="74" t="s">
        <v>64</v>
      </c>
      <c r="L369" s="88" t="s">
        <v>116</v>
      </c>
      <c r="M369" s="87" t="s">
        <v>110</v>
      </c>
      <c r="N369" s="77"/>
      <c r="O369" s="78">
        <v>1</v>
      </c>
      <c r="P369" s="79" t="s">
        <v>129</v>
      </c>
      <c r="Q369" s="79" t="s">
        <v>122</v>
      </c>
      <c r="R369" s="79" t="s">
        <v>129</v>
      </c>
      <c r="S369" s="79">
        <v>1</v>
      </c>
      <c r="T369" s="79" t="s">
        <v>133</v>
      </c>
      <c r="U369" s="85"/>
      <c r="V369" s="81">
        <v>50</v>
      </c>
      <c r="W369" s="84"/>
    </row>
    <row r="370" spans="1:23" s="49" customFormat="1" ht="37.5" x14ac:dyDescent="0.4">
      <c r="B370" s="8">
        <f t="shared" si="5"/>
        <v>358</v>
      </c>
      <c r="C370" s="64" t="s">
        <v>191</v>
      </c>
      <c r="D370" s="67" t="s">
        <v>96</v>
      </c>
      <c r="E370" s="86" t="s">
        <v>59</v>
      </c>
      <c r="F370" s="70" t="s">
        <v>113</v>
      </c>
      <c r="G370" s="70">
        <v>13</v>
      </c>
      <c r="H370" s="71">
        <v>10</v>
      </c>
      <c r="I370" s="82" t="str">
        <f ca="1">IF(INDIRECT("'リリース・フラグ及び一時停止 解除に関する届出書'!I"&amp;31+G370)="","",INDIRECT("'リリース・フラグ及び一時停止 解除に関する届出書'!I"&amp;31+G370))</f>
        <v/>
      </c>
      <c r="J370" s="83"/>
      <c r="K370" s="74" t="s">
        <v>64</v>
      </c>
      <c r="L370" s="88" t="s">
        <v>111</v>
      </c>
      <c r="M370" s="87" t="s">
        <v>75</v>
      </c>
      <c r="N370" s="77"/>
      <c r="O370" s="78">
        <v>11</v>
      </c>
      <c r="P370" s="79" t="s">
        <v>129</v>
      </c>
      <c r="Q370" s="79" t="s">
        <v>122</v>
      </c>
      <c r="R370" s="79" t="s">
        <v>129</v>
      </c>
      <c r="S370" s="79">
        <v>11</v>
      </c>
      <c r="T370" s="79" t="s">
        <v>133</v>
      </c>
      <c r="U370" s="85"/>
      <c r="V370" s="84">
        <v>50</v>
      </c>
      <c r="W370" s="84"/>
    </row>
    <row r="371" spans="1:23" s="49" customFormat="1" ht="75" x14ac:dyDescent="0.4">
      <c r="B371" s="8">
        <f t="shared" si="5"/>
        <v>359</v>
      </c>
      <c r="C371" s="54" t="s">
        <v>24</v>
      </c>
      <c r="D371" s="67" t="s">
        <v>99</v>
      </c>
      <c r="E371" s="86" t="s">
        <v>60</v>
      </c>
      <c r="F371" s="70" t="s">
        <v>113</v>
      </c>
      <c r="G371" s="70">
        <v>13</v>
      </c>
      <c r="H371" s="71">
        <v>11</v>
      </c>
      <c r="I371" s="50">
        <f ca="1">IF(INDIRECT("'リリース・フラグ及び一時停止 解除に関する届出書'!N"&amp;31+G371)&lt;&gt;"",INDIRECT("'リリース・フラグ及び一時停止 解除に関する届出書'!N"&amp;31+G371),ツール処理シート!I372)</f>
        <v>0</v>
      </c>
      <c r="J371" s="83"/>
      <c r="K371" s="74" t="s">
        <v>64</v>
      </c>
      <c r="L371" s="88" t="s">
        <v>112</v>
      </c>
      <c r="M371" s="87" t="s">
        <v>286</v>
      </c>
      <c r="N371" s="77"/>
      <c r="O371" s="78">
        <v>8</v>
      </c>
      <c r="P371" s="79" t="s">
        <v>129</v>
      </c>
      <c r="Q371" s="79" t="s">
        <v>122</v>
      </c>
      <c r="R371" s="79" t="s">
        <v>117</v>
      </c>
      <c r="S371" s="79">
        <v>8</v>
      </c>
      <c r="T371" s="79">
        <v>9</v>
      </c>
      <c r="U371" s="89"/>
      <c r="V371" s="81">
        <v>50</v>
      </c>
      <c r="W371" s="84"/>
    </row>
    <row r="372" spans="1:23" s="49" customFormat="1" ht="56.25" x14ac:dyDescent="0.4">
      <c r="B372" s="8">
        <f t="shared" si="5"/>
        <v>360</v>
      </c>
      <c r="C372" s="64" t="s">
        <v>170</v>
      </c>
      <c r="D372" s="67" t="s">
        <v>100</v>
      </c>
      <c r="E372" s="86" t="s">
        <v>59</v>
      </c>
      <c r="F372" s="70" t="s">
        <v>113</v>
      </c>
      <c r="G372" s="70">
        <v>13</v>
      </c>
      <c r="H372" s="71">
        <v>12</v>
      </c>
      <c r="I372" s="82">
        <f ca="1">INDIRECT("補記シート!D"&amp;16+G372*3)</f>
        <v>0</v>
      </c>
      <c r="J372" s="83"/>
      <c r="K372" s="74" t="s">
        <v>62</v>
      </c>
      <c r="L372" s="88" t="s">
        <v>52</v>
      </c>
      <c r="M372" s="87" t="s">
        <v>166</v>
      </c>
      <c r="N372" s="77"/>
      <c r="O372" s="78">
        <v>8</v>
      </c>
      <c r="P372" s="79" t="s">
        <v>129</v>
      </c>
      <c r="Q372" s="79" t="s">
        <v>122</v>
      </c>
      <c r="R372" s="79" t="s">
        <v>117</v>
      </c>
      <c r="S372" s="79">
        <v>8</v>
      </c>
      <c r="T372" s="79">
        <v>9</v>
      </c>
      <c r="U372" s="89"/>
      <c r="V372" s="84">
        <v>50</v>
      </c>
      <c r="W372" s="84"/>
    </row>
    <row r="373" spans="1:23" s="49" customFormat="1" ht="75" x14ac:dyDescent="0.4">
      <c r="B373" s="8">
        <f t="shared" si="5"/>
        <v>361</v>
      </c>
      <c r="C373" s="54" t="s">
        <v>20</v>
      </c>
      <c r="D373" s="67" t="s">
        <v>102</v>
      </c>
      <c r="E373" s="43" t="s">
        <v>59</v>
      </c>
      <c r="F373" s="8" t="s">
        <v>113</v>
      </c>
      <c r="G373" s="10">
        <v>13</v>
      </c>
      <c r="H373" s="41">
        <v>13</v>
      </c>
      <c r="I373" s="50" t="str">
        <f ca="1">IF(OR(INDIRECT("'リリース・フラグ及び一時停止 解除に関する届出書'!C"&amp;31+G373)="追加",INDIRECT("'リリース・フラグ及び一時停止 解除に関する届出書'!C"&amp;31+G373)="変更"),1,"")</f>
        <v/>
      </c>
      <c r="J373" s="51"/>
      <c r="K373" s="44" t="s">
        <v>64</v>
      </c>
      <c r="L373" s="11" t="s">
        <v>168</v>
      </c>
      <c r="M373" s="54" t="s">
        <v>189</v>
      </c>
      <c r="N373" s="55" t="s">
        <v>353</v>
      </c>
      <c r="O373" s="47">
        <v>1</v>
      </c>
      <c r="P373" s="9" t="s">
        <v>129</v>
      </c>
      <c r="Q373" s="9" t="s">
        <v>130</v>
      </c>
      <c r="R373" s="9" t="s">
        <v>117</v>
      </c>
      <c r="S373" s="9">
        <v>1</v>
      </c>
      <c r="T373" s="9">
        <v>9</v>
      </c>
      <c r="U373" s="11"/>
      <c r="V373" s="48">
        <v>50</v>
      </c>
      <c r="W373" s="48"/>
    </row>
    <row r="374" spans="1:23" s="49" customFormat="1" ht="37.5" x14ac:dyDescent="0.4">
      <c r="B374" s="8">
        <f t="shared" si="5"/>
        <v>362</v>
      </c>
      <c r="C374" s="54" t="s">
        <v>171</v>
      </c>
      <c r="D374" s="68" t="s">
        <v>101</v>
      </c>
      <c r="E374" s="86" t="s">
        <v>97</v>
      </c>
      <c r="F374" s="70" t="s">
        <v>113</v>
      </c>
      <c r="G374" s="75">
        <v>13</v>
      </c>
      <c r="H374" s="71">
        <v>14</v>
      </c>
      <c r="I374" s="82"/>
      <c r="J374" s="83"/>
      <c r="K374" s="74" t="s">
        <v>15</v>
      </c>
      <c r="L374" s="75" t="s">
        <v>52</v>
      </c>
      <c r="M374" s="87" t="s">
        <v>107</v>
      </c>
      <c r="N374" s="90"/>
      <c r="O374" s="78">
        <v>1</v>
      </c>
      <c r="P374" s="79" t="s">
        <v>129</v>
      </c>
      <c r="Q374" s="79" t="s">
        <v>131</v>
      </c>
      <c r="R374" s="79" t="s">
        <v>117</v>
      </c>
      <c r="S374" s="79">
        <v>1</v>
      </c>
      <c r="T374" s="79" t="s">
        <v>135</v>
      </c>
      <c r="U374" s="88"/>
      <c r="V374" s="84">
        <v>50</v>
      </c>
      <c r="W374" s="81"/>
    </row>
    <row r="375" spans="1:23" s="49" customFormat="1" ht="75" x14ac:dyDescent="0.4">
      <c r="B375" s="8">
        <f t="shared" si="5"/>
        <v>363</v>
      </c>
      <c r="C375" s="64" t="s">
        <v>172</v>
      </c>
      <c r="D375" s="67" t="s">
        <v>103</v>
      </c>
      <c r="E375" s="86" t="s">
        <v>67</v>
      </c>
      <c r="F375" s="70" t="s">
        <v>113</v>
      </c>
      <c r="G375" s="70">
        <v>13</v>
      </c>
      <c r="H375" s="71">
        <v>15</v>
      </c>
      <c r="I375" s="50" t="str">
        <f ca="1">IF(I373=1,TEXT(DATE(INDIRECT("'リリース・フラグ及び一時停止 解除に関する届出書'!I26"),INDIRECT("'リリース・フラグ及び一時停止 解除に関する届出書'!O26"),INDIRECT("'リリース・フラグ及び一時停止 解除に関する届出書'!U26")),"YYYYMMDD"),"")</f>
        <v/>
      </c>
      <c r="J375" s="83"/>
      <c r="K375" s="74" t="s">
        <v>64</v>
      </c>
      <c r="L375" s="88" t="s">
        <v>167</v>
      </c>
      <c r="M375" s="87" t="s">
        <v>190</v>
      </c>
      <c r="N375" s="90"/>
      <c r="O375" s="78">
        <v>8</v>
      </c>
      <c r="P375" s="79" t="s">
        <v>129</v>
      </c>
      <c r="Q375" s="79" t="s">
        <v>124</v>
      </c>
      <c r="R375" s="79" t="s">
        <v>117</v>
      </c>
      <c r="S375" s="79">
        <v>8</v>
      </c>
      <c r="T375" s="79">
        <v>9</v>
      </c>
      <c r="U375" s="80" t="s">
        <v>138</v>
      </c>
      <c r="V375" s="81">
        <v>50</v>
      </c>
      <c r="W375" s="84"/>
    </row>
    <row r="376" spans="1:23" s="49" customFormat="1" ht="37.5" x14ac:dyDescent="0.4">
      <c r="B376" s="8">
        <f t="shared" si="5"/>
        <v>364</v>
      </c>
      <c r="C376" s="54" t="s">
        <v>173</v>
      </c>
      <c r="D376" s="67" t="s">
        <v>54</v>
      </c>
      <c r="E376" s="86" t="s">
        <v>65</v>
      </c>
      <c r="F376" s="70" t="s">
        <v>113</v>
      </c>
      <c r="G376" s="70">
        <v>13</v>
      </c>
      <c r="H376" s="71">
        <v>16</v>
      </c>
      <c r="I376" s="82"/>
      <c r="J376" s="83"/>
      <c r="K376" s="74" t="s">
        <v>15</v>
      </c>
      <c r="L376" s="75" t="s">
        <v>52</v>
      </c>
      <c r="M376" s="76" t="s">
        <v>53</v>
      </c>
      <c r="N376" s="77"/>
      <c r="O376" s="78">
        <v>1</v>
      </c>
      <c r="P376" s="79" t="s">
        <v>129</v>
      </c>
      <c r="Q376" s="79" t="s">
        <v>131</v>
      </c>
      <c r="R376" s="79" t="s">
        <v>117</v>
      </c>
      <c r="S376" s="79">
        <v>1</v>
      </c>
      <c r="T376" s="79" t="s">
        <v>66</v>
      </c>
      <c r="U376" s="89"/>
      <c r="V376" s="84">
        <v>50</v>
      </c>
      <c r="W376" s="84"/>
    </row>
    <row r="377" spans="1:23" s="49" customFormat="1" x14ac:dyDescent="0.4">
      <c r="B377" s="8">
        <f t="shared" si="5"/>
        <v>365</v>
      </c>
      <c r="C377" s="54" t="s">
        <v>174</v>
      </c>
      <c r="D377" s="67" t="s">
        <v>96</v>
      </c>
      <c r="E377" s="91" t="s">
        <v>67</v>
      </c>
      <c r="F377" s="70" t="s">
        <v>113</v>
      </c>
      <c r="G377" s="75">
        <v>13</v>
      </c>
      <c r="H377" s="71">
        <v>17</v>
      </c>
      <c r="I377" s="82">
        <v>29991231</v>
      </c>
      <c r="J377" s="83"/>
      <c r="K377" s="74" t="s">
        <v>109</v>
      </c>
      <c r="L377" s="88" t="s">
        <v>52</v>
      </c>
      <c r="M377" s="87" t="s">
        <v>108</v>
      </c>
      <c r="N377" s="90"/>
      <c r="O377" s="78">
        <v>8</v>
      </c>
      <c r="P377" s="79" t="s">
        <v>129</v>
      </c>
      <c r="Q377" s="79" t="s">
        <v>131</v>
      </c>
      <c r="R377" s="79" t="s">
        <v>117</v>
      </c>
      <c r="S377" s="79">
        <v>8</v>
      </c>
      <c r="T377" s="79">
        <v>9</v>
      </c>
      <c r="U377" s="88"/>
      <c r="V377" s="81">
        <v>50</v>
      </c>
      <c r="W377" s="84"/>
    </row>
    <row r="378" spans="1:23" s="49" customFormat="1" ht="37.5" x14ac:dyDescent="0.4">
      <c r="B378" s="8">
        <f t="shared" si="5"/>
        <v>366</v>
      </c>
      <c r="C378" s="54" t="s">
        <v>204</v>
      </c>
      <c r="D378" s="67" t="s">
        <v>54</v>
      </c>
      <c r="E378" s="86" t="s">
        <v>69</v>
      </c>
      <c r="F378" s="70" t="s">
        <v>113</v>
      </c>
      <c r="G378" s="70">
        <v>13</v>
      </c>
      <c r="H378" s="71">
        <v>18</v>
      </c>
      <c r="I378" s="82"/>
      <c r="J378" s="83"/>
      <c r="K378" s="74" t="s">
        <v>15</v>
      </c>
      <c r="L378" s="75" t="s">
        <v>52</v>
      </c>
      <c r="M378" s="76" t="s">
        <v>53</v>
      </c>
      <c r="N378" s="77"/>
      <c r="O378" s="78">
        <v>1</v>
      </c>
      <c r="P378" s="79" t="s">
        <v>129</v>
      </c>
      <c r="Q378" s="79" t="s">
        <v>131</v>
      </c>
      <c r="R378" s="79" t="s">
        <v>117</v>
      </c>
      <c r="S378" s="79">
        <v>1</v>
      </c>
      <c r="T378" s="79" t="s">
        <v>66</v>
      </c>
      <c r="U378" s="89"/>
      <c r="V378" s="84">
        <v>50</v>
      </c>
      <c r="W378" s="84"/>
    </row>
    <row r="379" spans="1:23" s="49" customFormat="1" ht="75" x14ac:dyDescent="0.4">
      <c r="B379" s="8">
        <f t="shared" si="5"/>
        <v>367</v>
      </c>
      <c r="C379" s="54" t="s">
        <v>205</v>
      </c>
      <c r="D379" s="67" t="s">
        <v>104</v>
      </c>
      <c r="E379" s="91" t="s">
        <v>70</v>
      </c>
      <c r="F379" s="70" t="s">
        <v>113</v>
      </c>
      <c r="G379" s="70">
        <v>13</v>
      </c>
      <c r="H379" s="71">
        <v>19</v>
      </c>
      <c r="I379" s="82" t="str">
        <f ca="1">IF(INDIRECT("'リリース・フラグ及び一時停止 解除に関する届出書'!W"&amp;31+G379)="リリース実行可","RELE",IF(INDIRECT("'リリース・フラグ及び一時停止 解除に関する届出書'!W"&amp;31+G379)="リリース実行不可","NREL",""))</f>
        <v>RELE</v>
      </c>
      <c r="J379" s="83"/>
      <c r="K379" s="74" t="s">
        <v>64</v>
      </c>
      <c r="L379" s="88" t="s">
        <v>118</v>
      </c>
      <c r="M379" s="87" t="s">
        <v>119</v>
      </c>
      <c r="N379" s="77"/>
      <c r="O379" s="78">
        <v>4</v>
      </c>
      <c r="P379" s="79" t="s">
        <v>129</v>
      </c>
      <c r="Q379" s="79" t="s">
        <v>123</v>
      </c>
      <c r="R379" s="79" t="s">
        <v>117</v>
      </c>
      <c r="S379" s="79">
        <v>4</v>
      </c>
      <c r="T379" s="79" t="s">
        <v>136</v>
      </c>
      <c r="U379" s="80" t="s">
        <v>138</v>
      </c>
      <c r="V379" s="81">
        <v>50</v>
      </c>
      <c r="W379" s="84"/>
    </row>
    <row r="380" spans="1:23" s="49" customFormat="1" ht="37.5" x14ac:dyDescent="0.4">
      <c r="B380" s="8">
        <f t="shared" si="5"/>
        <v>368</v>
      </c>
      <c r="C380" s="54" t="s">
        <v>206</v>
      </c>
      <c r="D380" s="67" t="s">
        <v>63</v>
      </c>
      <c r="E380" s="86" t="s">
        <v>69</v>
      </c>
      <c r="F380" s="70" t="s">
        <v>113</v>
      </c>
      <c r="G380" s="70">
        <v>13</v>
      </c>
      <c r="H380" s="71">
        <v>20</v>
      </c>
      <c r="I380" s="82"/>
      <c r="J380" s="83"/>
      <c r="K380" s="74" t="s">
        <v>15</v>
      </c>
      <c r="L380" s="75" t="s">
        <v>52</v>
      </c>
      <c r="M380" s="76" t="s">
        <v>53</v>
      </c>
      <c r="N380" s="77"/>
      <c r="O380" s="78">
        <v>1</v>
      </c>
      <c r="P380" s="79" t="s">
        <v>129</v>
      </c>
      <c r="Q380" s="79" t="s">
        <v>131</v>
      </c>
      <c r="R380" s="79" t="s">
        <v>117</v>
      </c>
      <c r="S380" s="79">
        <v>1</v>
      </c>
      <c r="T380" s="79" t="s">
        <v>66</v>
      </c>
      <c r="U380" s="89"/>
      <c r="V380" s="84">
        <v>50</v>
      </c>
      <c r="W380" s="84"/>
    </row>
    <row r="381" spans="1:23" s="49" customFormat="1" ht="75" x14ac:dyDescent="0.4">
      <c r="B381" s="8">
        <f t="shared" si="5"/>
        <v>369</v>
      </c>
      <c r="C381" s="54" t="s">
        <v>207</v>
      </c>
      <c r="D381" s="67" t="s">
        <v>105</v>
      </c>
      <c r="E381" s="91" t="s">
        <v>70</v>
      </c>
      <c r="F381" s="70" t="s">
        <v>113</v>
      </c>
      <c r="G381" s="70">
        <v>13</v>
      </c>
      <c r="H381" s="71">
        <v>21</v>
      </c>
      <c r="I381" s="50" t="str">
        <f ca="1">IF(INDIRECT("'リリース・フラグ及び一時停止 解除に関する届出書'!R"&amp;31+G381)="リリース実行可","RELE",IF(INDIRECT("'リリース・フラグ及び一時停止 解除に関する届出書'!R"&amp;31+G381)="リリース実行不可","NREL",""))</f>
        <v>RELE</v>
      </c>
      <c r="J381" s="83"/>
      <c r="K381" s="74" t="s">
        <v>64</v>
      </c>
      <c r="L381" s="88" t="s">
        <v>118</v>
      </c>
      <c r="M381" s="87" t="s">
        <v>119</v>
      </c>
      <c r="N381" s="77"/>
      <c r="O381" s="78">
        <v>4</v>
      </c>
      <c r="P381" s="79" t="s">
        <v>129</v>
      </c>
      <c r="Q381" s="79" t="s">
        <v>124</v>
      </c>
      <c r="R381" s="79" t="s">
        <v>117</v>
      </c>
      <c r="S381" s="79">
        <v>4</v>
      </c>
      <c r="T381" s="79" t="s">
        <v>137</v>
      </c>
      <c r="U381" s="80" t="s">
        <v>138</v>
      </c>
      <c r="V381" s="81">
        <v>50</v>
      </c>
      <c r="W381" s="84"/>
    </row>
    <row r="382" spans="1:23" s="49" customFormat="1" x14ac:dyDescent="0.4">
      <c r="B382" s="8">
        <f t="shared" si="5"/>
        <v>370</v>
      </c>
      <c r="C382" s="54" t="s">
        <v>21</v>
      </c>
      <c r="D382" s="67" t="s">
        <v>63</v>
      </c>
      <c r="E382" s="86" t="s">
        <v>72</v>
      </c>
      <c r="F382" s="70" t="s">
        <v>113</v>
      </c>
      <c r="G382" s="70">
        <v>13</v>
      </c>
      <c r="H382" s="71">
        <v>22</v>
      </c>
      <c r="I382" s="82"/>
      <c r="J382" s="83"/>
      <c r="K382" s="74" t="s">
        <v>15</v>
      </c>
      <c r="L382" s="75" t="s">
        <v>52</v>
      </c>
      <c r="M382" s="76" t="s">
        <v>53</v>
      </c>
      <c r="N382" s="77"/>
      <c r="O382" s="78">
        <v>1</v>
      </c>
      <c r="P382" s="79" t="s">
        <v>129</v>
      </c>
      <c r="Q382" s="79" t="s">
        <v>131</v>
      </c>
      <c r="R382" s="79" t="s">
        <v>117</v>
      </c>
      <c r="S382" s="79">
        <v>1</v>
      </c>
      <c r="T382" s="79" t="s">
        <v>73</v>
      </c>
      <c r="U382" s="89"/>
      <c r="V382" s="84">
        <v>50</v>
      </c>
      <c r="W382" s="84"/>
    </row>
    <row r="383" spans="1:23" s="49" customFormat="1" ht="75" x14ac:dyDescent="0.4">
      <c r="B383" s="8">
        <f t="shared" si="5"/>
        <v>371</v>
      </c>
      <c r="C383" s="54" t="s">
        <v>25</v>
      </c>
      <c r="D383" s="67" t="s">
        <v>105</v>
      </c>
      <c r="E383" s="91" t="s">
        <v>74</v>
      </c>
      <c r="F383" s="70" t="s">
        <v>113</v>
      </c>
      <c r="G383" s="70">
        <v>13</v>
      </c>
      <c r="H383" s="71">
        <v>23</v>
      </c>
      <c r="I383" s="157" t="str">
        <f ca="1">IF(INDIRECT("'リリース・フラグ及び一時停止 解除に関する届出書'!AB"&amp;31+G383)="解除","0000",IF(INDIRECT("'リリース・フラグ及び一時停止 解除に関する届出書'!AB"&amp;31+G383)="一時停止","9999",""))</f>
        <v/>
      </c>
      <c r="J383" s="83"/>
      <c r="K383" s="74" t="s">
        <v>64</v>
      </c>
      <c r="L383" s="92" t="s">
        <v>120</v>
      </c>
      <c r="M383" s="87" t="s">
        <v>139</v>
      </c>
      <c r="N383" s="90"/>
      <c r="O383" s="78">
        <v>4</v>
      </c>
      <c r="P383" s="79" t="s">
        <v>129</v>
      </c>
      <c r="Q383" s="79" t="s">
        <v>68</v>
      </c>
      <c r="R383" s="79" t="s">
        <v>117</v>
      </c>
      <c r="S383" s="79">
        <v>4</v>
      </c>
      <c r="T383" s="79">
        <v>9</v>
      </c>
      <c r="U383" s="80" t="s">
        <v>138</v>
      </c>
      <c r="V383" s="81">
        <v>50</v>
      </c>
      <c r="W383" s="93"/>
    </row>
    <row r="384" spans="1:23" x14ac:dyDescent="0.4">
      <c r="A384" s="49"/>
      <c r="B384" s="8">
        <f t="shared" si="5"/>
        <v>372</v>
      </c>
      <c r="C384" s="63" t="s">
        <v>177</v>
      </c>
      <c r="D384" s="45" t="s">
        <v>140</v>
      </c>
      <c r="E384" s="53" t="s">
        <v>141</v>
      </c>
      <c r="F384" s="70" t="s">
        <v>113</v>
      </c>
      <c r="G384" s="63">
        <v>13</v>
      </c>
      <c r="H384" s="71">
        <v>24</v>
      </c>
      <c r="I384" s="50"/>
      <c r="J384" s="51"/>
      <c r="K384" s="44" t="s">
        <v>62</v>
      </c>
      <c r="L384" s="10" t="s">
        <v>52</v>
      </c>
      <c r="M384" s="45"/>
      <c r="N384" s="46"/>
      <c r="O384" s="47" t="s">
        <v>142</v>
      </c>
      <c r="P384" s="79" t="s">
        <v>129</v>
      </c>
      <c r="Q384" s="128" t="s">
        <v>55</v>
      </c>
      <c r="R384" s="128"/>
      <c r="S384" s="128"/>
      <c r="T384" s="128"/>
      <c r="U384" s="129"/>
      <c r="V384" s="130"/>
      <c r="W384" s="130"/>
    </row>
    <row r="385" spans="1:23" ht="37.5" x14ac:dyDescent="0.4">
      <c r="A385" s="49"/>
      <c r="B385" s="8">
        <f t="shared" si="5"/>
        <v>373</v>
      </c>
      <c r="C385" s="41" t="s">
        <v>77</v>
      </c>
      <c r="D385" s="67" t="s">
        <v>71</v>
      </c>
      <c r="E385" s="86" t="s">
        <v>78</v>
      </c>
      <c r="F385" s="70" t="s">
        <v>113</v>
      </c>
      <c r="G385" s="70">
        <v>13</v>
      </c>
      <c r="H385" s="71">
        <v>25</v>
      </c>
      <c r="I385" s="82" t="str">
        <f ca="1">IF(INDIRECT("補記シート!D"&amp;17+G385*3)="","",INDIRECT("補記シート!D"&amp;17+G385*3))</f>
        <v/>
      </c>
      <c r="J385" s="83"/>
      <c r="K385" s="74" t="s">
        <v>62</v>
      </c>
      <c r="L385" s="75" t="s">
        <v>52</v>
      </c>
      <c r="M385" s="87" t="s">
        <v>163</v>
      </c>
      <c r="N385" s="90"/>
      <c r="O385" s="78">
        <v>10</v>
      </c>
      <c r="P385" s="79" t="s">
        <v>129</v>
      </c>
      <c r="Q385" s="128" t="s">
        <v>55</v>
      </c>
      <c r="R385" s="128"/>
      <c r="S385" s="128"/>
      <c r="T385" s="128"/>
      <c r="U385" s="131"/>
      <c r="V385" s="132"/>
      <c r="W385" s="132"/>
    </row>
    <row r="386" spans="1:23" ht="112.5" x14ac:dyDescent="0.4">
      <c r="A386" s="49"/>
      <c r="B386" s="8">
        <f t="shared" si="5"/>
        <v>374</v>
      </c>
      <c r="C386" s="41" t="s">
        <v>175</v>
      </c>
      <c r="D386" s="67" t="s">
        <v>54</v>
      </c>
      <c r="E386" s="86" t="s">
        <v>59</v>
      </c>
      <c r="F386" s="70" t="s">
        <v>113</v>
      </c>
      <c r="G386" s="70">
        <v>13</v>
      </c>
      <c r="H386" s="71">
        <v>26</v>
      </c>
      <c r="I386" s="50" t="str">
        <f ca="1">IF(I375="","",LEFT(I375,4)&amp;"/"&amp;MID(I375,5,2)&amp;"/"&amp;RIGHT(I375,2))</f>
        <v/>
      </c>
      <c r="J386" s="83"/>
      <c r="K386" s="74" t="s">
        <v>79</v>
      </c>
      <c r="L386" s="75" t="s">
        <v>52</v>
      </c>
      <c r="M386" s="54" t="s">
        <v>351</v>
      </c>
      <c r="N386" s="55" t="s">
        <v>352</v>
      </c>
      <c r="O386" s="78">
        <v>10</v>
      </c>
      <c r="P386" s="79" t="s">
        <v>129</v>
      </c>
      <c r="Q386" s="128" t="s">
        <v>55</v>
      </c>
      <c r="R386" s="128"/>
      <c r="S386" s="128"/>
      <c r="T386" s="128"/>
      <c r="U386" s="133"/>
      <c r="V386" s="132"/>
      <c r="W386" s="132"/>
    </row>
    <row r="387" spans="1:23" ht="56.25" x14ac:dyDescent="0.4">
      <c r="A387" s="49"/>
      <c r="B387" s="8">
        <f t="shared" si="5"/>
        <v>375</v>
      </c>
      <c r="C387" s="41" t="s">
        <v>176</v>
      </c>
      <c r="D387" s="67" t="s">
        <v>76</v>
      </c>
      <c r="E387" s="86" t="s">
        <v>59</v>
      </c>
      <c r="F387" s="70" t="s">
        <v>113</v>
      </c>
      <c r="G387" s="70">
        <v>13</v>
      </c>
      <c r="H387" s="71">
        <v>27</v>
      </c>
      <c r="I387" s="50" t="str">
        <f ca="1">LEFT(I372,4)&amp;"/"&amp;MID(I372,5,2)&amp;"/"&amp;RIGHT(I372,2)</f>
        <v>0//0</v>
      </c>
      <c r="J387" s="83"/>
      <c r="K387" s="74" t="s">
        <v>79</v>
      </c>
      <c r="L387" s="75" t="s">
        <v>52</v>
      </c>
      <c r="M387" s="94" t="s">
        <v>169</v>
      </c>
      <c r="N387" s="95"/>
      <c r="O387" s="78">
        <v>10</v>
      </c>
      <c r="P387" s="79" t="s">
        <v>115</v>
      </c>
      <c r="Q387" s="128" t="s">
        <v>55</v>
      </c>
      <c r="R387" s="128"/>
      <c r="S387" s="128"/>
      <c r="T387" s="128"/>
      <c r="U387" s="134"/>
      <c r="V387" s="135"/>
      <c r="W387" s="136"/>
    </row>
    <row r="388" spans="1:23" ht="56.25" x14ac:dyDescent="0.4">
      <c r="A388" s="49"/>
      <c r="B388" s="8">
        <f t="shared" si="5"/>
        <v>376</v>
      </c>
      <c r="C388" s="65" t="s">
        <v>178</v>
      </c>
      <c r="D388" s="56" t="s">
        <v>63</v>
      </c>
      <c r="E388" s="69" t="s">
        <v>60</v>
      </c>
      <c r="F388" s="70" t="s">
        <v>113</v>
      </c>
      <c r="G388" s="96">
        <v>13</v>
      </c>
      <c r="H388" s="71">
        <v>28</v>
      </c>
      <c r="I388" s="158">
        <v>401768</v>
      </c>
      <c r="J388" s="98"/>
      <c r="K388" s="99" t="s">
        <v>15</v>
      </c>
      <c r="L388" s="75" t="s">
        <v>52</v>
      </c>
      <c r="M388" s="76" t="s">
        <v>164</v>
      </c>
      <c r="N388" s="90" t="s">
        <v>165</v>
      </c>
      <c r="O388" s="78">
        <v>10</v>
      </c>
      <c r="P388" s="79" t="s">
        <v>115</v>
      </c>
      <c r="Q388" s="128" t="s">
        <v>55</v>
      </c>
      <c r="R388" s="128"/>
      <c r="S388" s="128"/>
      <c r="T388" s="128"/>
      <c r="U388" s="134"/>
      <c r="V388" s="135"/>
      <c r="W388" s="137"/>
    </row>
    <row r="389" spans="1:23" ht="19.5" thickBot="1" x14ac:dyDescent="0.45">
      <c r="A389" s="49"/>
      <c r="B389" s="177">
        <f t="shared" si="5"/>
        <v>377</v>
      </c>
      <c r="C389" s="178" t="s">
        <v>179</v>
      </c>
      <c r="D389" s="183" t="s">
        <v>76</v>
      </c>
      <c r="E389" s="100" t="s">
        <v>80</v>
      </c>
      <c r="F389" s="101" t="s">
        <v>114</v>
      </c>
      <c r="G389" s="101">
        <v>13</v>
      </c>
      <c r="H389" s="184">
        <v>29</v>
      </c>
      <c r="I389" s="102">
        <v>401768</v>
      </c>
      <c r="J389" s="103"/>
      <c r="K389" s="104" t="s">
        <v>15</v>
      </c>
      <c r="L389" s="105" t="s">
        <v>52</v>
      </c>
      <c r="M389" s="106" t="s">
        <v>164</v>
      </c>
      <c r="N389" s="107"/>
      <c r="O389" s="108">
        <v>10</v>
      </c>
      <c r="P389" s="109" t="s">
        <v>115</v>
      </c>
      <c r="Q389" s="138" t="s">
        <v>55</v>
      </c>
      <c r="R389" s="138"/>
      <c r="S389" s="138"/>
      <c r="T389" s="138"/>
      <c r="U389" s="139"/>
      <c r="V389" s="140"/>
      <c r="W389" s="140"/>
    </row>
    <row r="390" spans="1:23" s="49" customFormat="1" ht="19.5" thickTop="1" x14ac:dyDescent="0.4">
      <c r="B390" s="175">
        <f t="shared" si="5"/>
        <v>378</v>
      </c>
      <c r="C390" s="176" t="s">
        <v>82</v>
      </c>
      <c r="D390" s="179" t="s">
        <v>84</v>
      </c>
      <c r="E390" s="180" t="s">
        <v>85</v>
      </c>
      <c r="F390" s="181" t="s">
        <v>113</v>
      </c>
      <c r="G390" s="181">
        <v>14</v>
      </c>
      <c r="H390" s="182">
        <v>1</v>
      </c>
      <c r="I390" s="72"/>
      <c r="J390" s="73"/>
      <c r="K390" s="74" t="s">
        <v>15</v>
      </c>
      <c r="L390" s="75" t="s">
        <v>52</v>
      </c>
      <c r="M390" s="76" t="s">
        <v>53</v>
      </c>
      <c r="N390" s="77" t="s">
        <v>125</v>
      </c>
      <c r="O390" s="78" t="s">
        <v>86</v>
      </c>
      <c r="P390" s="79" t="s">
        <v>83</v>
      </c>
      <c r="Q390" s="79" t="s">
        <v>55</v>
      </c>
      <c r="R390" s="79" t="s">
        <v>86</v>
      </c>
      <c r="S390" s="79" t="s">
        <v>83</v>
      </c>
      <c r="T390" s="79" t="s">
        <v>87</v>
      </c>
      <c r="U390" s="80"/>
      <c r="V390" s="81">
        <v>50</v>
      </c>
      <c r="W390" s="81"/>
    </row>
    <row r="391" spans="1:23" s="49" customFormat="1" x14ac:dyDescent="0.4">
      <c r="B391" s="8">
        <f t="shared" si="5"/>
        <v>379</v>
      </c>
      <c r="C391" s="41" t="s">
        <v>89</v>
      </c>
      <c r="D391" s="42" t="s">
        <v>86</v>
      </c>
      <c r="E391" s="69" t="s">
        <v>90</v>
      </c>
      <c r="F391" s="70" t="s">
        <v>113</v>
      </c>
      <c r="G391" s="70">
        <v>14</v>
      </c>
      <c r="H391" s="71">
        <v>2</v>
      </c>
      <c r="I391" s="82"/>
      <c r="J391" s="83"/>
      <c r="K391" s="74" t="s">
        <v>15</v>
      </c>
      <c r="L391" s="75" t="s">
        <v>52</v>
      </c>
      <c r="M391" s="76" t="s">
        <v>53</v>
      </c>
      <c r="N391" s="77" t="s">
        <v>126</v>
      </c>
      <c r="O391" s="78" t="s">
        <v>86</v>
      </c>
      <c r="P391" s="79" t="s">
        <v>86</v>
      </c>
      <c r="Q391" s="79" t="s">
        <v>55</v>
      </c>
      <c r="R391" s="79" t="s">
        <v>87</v>
      </c>
      <c r="S391" s="79" t="s">
        <v>88</v>
      </c>
      <c r="T391" s="79" t="s">
        <v>88</v>
      </c>
      <c r="U391" s="80"/>
      <c r="V391" s="84">
        <v>50</v>
      </c>
      <c r="W391" s="84"/>
    </row>
    <row r="392" spans="1:23" s="49" customFormat="1" x14ac:dyDescent="0.4">
      <c r="B392" s="8">
        <f t="shared" si="5"/>
        <v>380</v>
      </c>
      <c r="C392" s="41" t="s">
        <v>91</v>
      </c>
      <c r="D392" s="42" t="s">
        <v>87</v>
      </c>
      <c r="E392" s="69" t="s">
        <v>92</v>
      </c>
      <c r="F392" s="70" t="s">
        <v>113</v>
      </c>
      <c r="G392" s="70">
        <v>14</v>
      </c>
      <c r="H392" s="71">
        <v>3</v>
      </c>
      <c r="I392" s="82"/>
      <c r="J392" s="83"/>
      <c r="K392" s="74" t="s">
        <v>15</v>
      </c>
      <c r="L392" s="75" t="s">
        <v>52</v>
      </c>
      <c r="M392" s="76" t="s">
        <v>53</v>
      </c>
      <c r="N392" s="77" t="s">
        <v>126</v>
      </c>
      <c r="O392" s="78" t="s">
        <v>93</v>
      </c>
      <c r="P392" s="79" t="s">
        <v>93</v>
      </c>
      <c r="Q392" s="79" t="s">
        <v>55</v>
      </c>
      <c r="R392" s="79" t="s">
        <v>87</v>
      </c>
      <c r="S392" s="79" t="s">
        <v>87</v>
      </c>
      <c r="T392" s="79" t="s">
        <v>88</v>
      </c>
      <c r="U392" s="85"/>
      <c r="V392" s="81">
        <v>50</v>
      </c>
      <c r="W392" s="84"/>
    </row>
    <row r="393" spans="1:23" s="49" customFormat="1" x14ac:dyDescent="0.4">
      <c r="B393" s="8">
        <f t="shared" si="5"/>
        <v>381</v>
      </c>
      <c r="C393" s="41" t="s">
        <v>94</v>
      </c>
      <c r="D393" s="67" t="s">
        <v>86</v>
      </c>
      <c r="E393" s="86" t="s">
        <v>92</v>
      </c>
      <c r="F393" s="70" t="s">
        <v>113</v>
      </c>
      <c r="G393" s="70">
        <v>14</v>
      </c>
      <c r="H393" s="71">
        <v>4</v>
      </c>
      <c r="I393" s="82"/>
      <c r="J393" s="83"/>
      <c r="K393" s="74" t="s">
        <v>15</v>
      </c>
      <c r="L393" s="75" t="s">
        <v>52</v>
      </c>
      <c r="M393" s="76" t="s">
        <v>53</v>
      </c>
      <c r="N393" s="77" t="s">
        <v>127</v>
      </c>
      <c r="O393" s="78" t="s">
        <v>88</v>
      </c>
      <c r="P393" s="79" t="s">
        <v>86</v>
      </c>
      <c r="Q393" s="79" t="s">
        <v>55</v>
      </c>
      <c r="R393" s="79" t="s">
        <v>87</v>
      </c>
      <c r="S393" s="79" t="s">
        <v>86</v>
      </c>
      <c r="T393" s="79" t="s">
        <v>87</v>
      </c>
      <c r="U393" s="85"/>
      <c r="V393" s="84">
        <v>50</v>
      </c>
      <c r="W393" s="84"/>
    </row>
    <row r="394" spans="1:23" s="49" customFormat="1" x14ac:dyDescent="0.4">
      <c r="B394" s="8">
        <f t="shared" si="5"/>
        <v>382</v>
      </c>
      <c r="C394" s="41" t="s">
        <v>95</v>
      </c>
      <c r="D394" s="42" t="s">
        <v>88</v>
      </c>
      <c r="E394" s="69" t="s">
        <v>92</v>
      </c>
      <c r="F394" s="70" t="s">
        <v>113</v>
      </c>
      <c r="G394" s="70">
        <v>14</v>
      </c>
      <c r="H394" s="71">
        <v>5</v>
      </c>
      <c r="I394" s="97"/>
      <c r="J394" s="83"/>
      <c r="K394" s="74" t="s">
        <v>15</v>
      </c>
      <c r="L394" s="75" t="s">
        <v>52</v>
      </c>
      <c r="M394" s="76" t="s">
        <v>53</v>
      </c>
      <c r="N394" s="77" t="s">
        <v>128</v>
      </c>
      <c r="O394" s="78" t="s">
        <v>88</v>
      </c>
      <c r="P394" s="79" t="s">
        <v>93</v>
      </c>
      <c r="Q394" s="79" t="s">
        <v>55</v>
      </c>
      <c r="R394" s="79" t="s">
        <v>88</v>
      </c>
      <c r="S394" s="79" t="s">
        <v>87</v>
      </c>
      <c r="T394" s="79" t="s">
        <v>88</v>
      </c>
      <c r="U394" s="85"/>
      <c r="V394" s="81">
        <v>50</v>
      </c>
      <c r="W394" s="84"/>
    </row>
    <row r="395" spans="1:23" s="49" customFormat="1" x14ac:dyDescent="0.4">
      <c r="B395" s="8">
        <f t="shared" si="5"/>
        <v>383</v>
      </c>
      <c r="C395" s="64" t="s">
        <v>17</v>
      </c>
      <c r="D395" s="42" t="s">
        <v>50</v>
      </c>
      <c r="E395" s="69" t="s">
        <v>51</v>
      </c>
      <c r="F395" s="70" t="s">
        <v>113</v>
      </c>
      <c r="G395" s="70">
        <v>14</v>
      </c>
      <c r="H395" s="71">
        <v>6</v>
      </c>
      <c r="I395" s="82">
        <v>711000</v>
      </c>
      <c r="J395" s="73"/>
      <c r="K395" s="74" t="s">
        <v>15</v>
      </c>
      <c r="L395" s="75" t="s">
        <v>52</v>
      </c>
      <c r="M395" s="76" t="s">
        <v>162</v>
      </c>
      <c r="N395" s="77"/>
      <c r="O395" s="78">
        <v>6</v>
      </c>
      <c r="P395" s="79" t="s">
        <v>129</v>
      </c>
      <c r="Q395" s="79" t="s">
        <v>121</v>
      </c>
      <c r="R395" s="79" t="s">
        <v>129</v>
      </c>
      <c r="S395" s="79">
        <v>6</v>
      </c>
      <c r="T395" s="79">
        <v>9</v>
      </c>
      <c r="U395" s="80"/>
      <c r="V395" s="84">
        <v>50</v>
      </c>
      <c r="W395" s="81"/>
    </row>
    <row r="396" spans="1:23" s="49" customFormat="1" x14ac:dyDescent="0.4">
      <c r="B396" s="8">
        <f t="shared" si="5"/>
        <v>384</v>
      </c>
      <c r="C396" s="54" t="s">
        <v>18</v>
      </c>
      <c r="D396" s="42" t="s">
        <v>56</v>
      </c>
      <c r="E396" s="69" t="s">
        <v>51</v>
      </c>
      <c r="F396" s="70" t="s">
        <v>113</v>
      </c>
      <c r="G396" s="70">
        <v>14</v>
      </c>
      <c r="H396" s="71">
        <v>7</v>
      </c>
      <c r="I396" s="82" t="s">
        <v>61</v>
      </c>
      <c r="J396" s="83"/>
      <c r="K396" s="74" t="s">
        <v>15</v>
      </c>
      <c r="L396" s="75" t="s">
        <v>52</v>
      </c>
      <c r="M396" s="76" t="s">
        <v>14</v>
      </c>
      <c r="N396" s="77"/>
      <c r="O396" s="78">
        <v>3</v>
      </c>
      <c r="P396" s="79" t="s">
        <v>129</v>
      </c>
      <c r="Q396" s="79" t="s">
        <v>122</v>
      </c>
      <c r="R396" s="79" t="s">
        <v>129</v>
      </c>
      <c r="S396" s="79">
        <v>3</v>
      </c>
      <c r="T396" s="79" t="s">
        <v>133</v>
      </c>
      <c r="U396" s="80"/>
      <c r="V396" s="81">
        <v>50</v>
      </c>
      <c r="W396" s="84"/>
    </row>
    <row r="397" spans="1:23" s="49" customFormat="1" ht="56.25" x14ac:dyDescent="0.4">
      <c r="B397" s="8">
        <f t="shared" si="5"/>
        <v>385</v>
      </c>
      <c r="C397" s="64" t="s">
        <v>19</v>
      </c>
      <c r="D397" s="52" t="s">
        <v>98</v>
      </c>
      <c r="E397" s="69" t="s">
        <v>57</v>
      </c>
      <c r="F397" s="70" t="s">
        <v>113</v>
      </c>
      <c r="G397" s="70">
        <v>14</v>
      </c>
      <c r="H397" s="71">
        <v>8</v>
      </c>
      <c r="I397" s="82">
        <f ca="1">INDIRECT("補記シート!D"&amp;18+3*(G397-1))</f>
        <v>0</v>
      </c>
      <c r="J397" s="83"/>
      <c r="K397" s="74" t="s">
        <v>62</v>
      </c>
      <c r="L397" s="75" t="s">
        <v>52</v>
      </c>
      <c r="M397" s="87" t="s">
        <v>106</v>
      </c>
      <c r="N397" s="77"/>
      <c r="O397" s="78">
        <v>7</v>
      </c>
      <c r="P397" s="79" t="s">
        <v>129</v>
      </c>
      <c r="Q397" s="79" t="s">
        <v>122</v>
      </c>
      <c r="R397" s="79" t="s">
        <v>129</v>
      </c>
      <c r="S397" s="79">
        <v>7</v>
      </c>
      <c r="T397" s="79" t="s">
        <v>134</v>
      </c>
      <c r="U397" s="85"/>
      <c r="V397" s="84">
        <v>50</v>
      </c>
      <c r="W397" s="84"/>
    </row>
    <row r="398" spans="1:23" s="49" customFormat="1" ht="131.25" x14ac:dyDescent="0.4">
      <c r="B398" s="8">
        <f t="shared" ref="B398:B461" si="6">ROW()-12</f>
        <v>386</v>
      </c>
      <c r="C398" s="54" t="s">
        <v>23</v>
      </c>
      <c r="D398" s="67" t="s">
        <v>96</v>
      </c>
      <c r="E398" s="86" t="s">
        <v>58</v>
      </c>
      <c r="F398" s="70" t="s">
        <v>113</v>
      </c>
      <c r="G398" s="70">
        <v>14</v>
      </c>
      <c r="H398" s="71">
        <v>9</v>
      </c>
      <c r="I398" s="82" t="e">
        <f ca="1">VLOOKUP(INDIRECT("'リリース・フラグ及び一時停止 解除に関する届出書'!E"&amp;31+G398),ツール処理シート!$I$3:$J$7,2,0)</f>
        <v>#N/A</v>
      </c>
      <c r="J398" s="83"/>
      <c r="K398" s="74" t="s">
        <v>64</v>
      </c>
      <c r="L398" s="88" t="s">
        <v>116</v>
      </c>
      <c r="M398" s="87" t="s">
        <v>110</v>
      </c>
      <c r="N398" s="77"/>
      <c r="O398" s="78">
        <v>1</v>
      </c>
      <c r="P398" s="79" t="s">
        <v>129</v>
      </c>
      <c r="Q398" s="79" t="s">
        <v>122</v>
      </c>
      <c r="R398" s="79" t="s">
        <v>129</v>
      </c>
      <c r="S398" s="79">
        <v>1</v>
      </c>
      <c r="T398" s="79" t="s">
        <v>133</v>
      </c>
      <c r="U398" s="85"/>
      <c r="V398" s="81">
        <v>50</v>
      </c>
      <c r="W398" s="84"/>
    </row>
    <row r="399" spans="1:23" s="49" customFormat="1" ht="37.5" x14ac:dyDescent="0.4">
      <c r="B399" s="8">
        <f t="shared" si="6"/>
        <v>387</v>
      </c>
      <c r="C399" s="64" t="s">
        <v>191</v>
      </c>
      <c r="D399" s="67" t="s">
        <v>96</v>
      </c>
      <c r="E399" s="86" t="s">
        <v>59</v>
      </c>
      <c r="F399" s="70" t="s">
        <v>113</v>
      </c>
      <c r="G399" s="70">
        <v>14</v>
      </c>
      <c r="H399" s="71">
        <v>10</v>
      </c>
      <c r="I399" s="82" t="str">
        <f ca="1">IF(INDIRECT("'リリース・フラグ及び一時停止 解除に関する届出書'!I"&amp;31+G399)="","",INDIRECT("'リリース・フラグ及び一時停止 解除に関する届出書'!I"&amp;31+G399))</f>
        <v/>
      </c>
      <c r="J399" s="83"/>
      <c r="K399" s="74" t="s">
        <v>64</v>
      </c>
      <c r="L399" s="88" t="s">
        <v>111</v>
      </c>
      <c r="M399" s="87" t="s">
        <v>75</v>
      </c>
      <c r="N399" s="77"/>
      <c r="O399" s="78">
        <v>11</v>
      </c>
      <c r="P399" s="79" t="s">
        <v>129</v>
      </c>
      <c r="Q399" s="79" t="s">
        <v>122</v>
      </c>
      <c r="R399" s="79" t="s">
        <v>129</v>
      </c>
      <c r="S399" s="79">
        <v>11</v>
      </c>
      <c r="T399" s="79" t="s">
        <v>133</v>
      </c>
      <c r="U399" s="85"/>
      <c r="V399" s="84">
        <v>50</v>
      </c>
      <c r="W399" s="84"/>
    </row>
    <row r="400" spans="1:23" s="49" customFormat="1" ht="75" x14ac:dyDescent="0.4">
      <c r="B400" s="8">
        <f t="shared" si="6"/>
        <v>388</v>
      </c>
      <c r="C400" s="54" t="s">
        <v>24</v>
      </c>
      <c r="D400" s="67" t="s">
        <v>99</v>
      </c>
      <c r="E400" s="86" t="s">
        <v>60</v>
      </c>
      <c r="F400" s="70" t="s">
        <v>113</v>
      </c>
      <c r="G400" s="70">
        <v>14</v>
      </c>
      <c r="H400" s="71">
        <v>11</v>
      </c>
      <c r="I400" s="50">
        <f ca="1">IF(INDIRECT("'リリース・フラグ及び一時停止 解除に関する届出書'!N"&amp;31+G400)&lt;&gt;"",INDIRECT("'リリース・フラグ及び一時停止 解除に関する届出書'!N"&amp;31+G400),ツール処理シート!I401)</f>
        <v>0</v>
      </c>
      <c r="J400" s="83"/>
      <c r="K400" s="74" t="s">
        <v>64</v>
      </c>
      <c r="L400" s="88" t="s">
        <v>112</v>
      </c>
      <c r="M400" s="87" t="s">
        <v>286</v>
      </c>
      <c r="N400" s="77"/>
      <c r="O400" s="78">
        <v>8</v>
      </c>
      <c r="P400" s="79" t="s">
        <v>129</v>
      </c>
      <c r="Q400" s="79" t="s">
        <v>122</v>
      </c>
      <c r="R400" s="79" t="s">
        <v>117</v>
      </c>
      <c r="S400" s="79">
        <v>8</v>
      </c>
      <c r="T400" s="79">
        <v>9</v>
      </c>
      <c r="U400" s="89"/>
      <c r="V400" s="81">
        <v>50</v>
      </c>
      <c r="W400" s="84"/>
    </row>
    <row r="401" spans="1:23" s="49" customFormat="1" ht="56.25" x14ac:dyDescent="0.4">
      <c r="B401" s="8">
        <f t="shared" si="6"/>
        <v>389</v>
      </c>
      <c r="C401" s="64" t="s">
        <v>170</v>
      </c>
      <c r="D401" s="67" t="s">
        <v>100</v>
      </c>
      <c r="E401" s="86" t="s">
        <v>59</v>
      </c>
      <c r="F401" s="70" t="s">
        <v>113</v>
      </c>
      <c r="G401" s="70">
        <v>14</v>
      </c>
      <c r="H401" s="71">
        <v>12</v>
      </c>
      <c r="I401" s="82">
        <f ca="1">INDIRECT("補記シート!D"&amp;16+G401*3)</f>
        <v>0</v>
      </c>
      <c r="J401" s="83"/>
      <c r="K401" s="74" t="s">
        <v>62</v>
      </c>
      <c r="L401" s="88" t="s">
        <v>52</v>
      </c>
      <c r="M401" s="87" t="s">
        <v>166</v>
      </c>
      <c r="N401" s="77"/>
      <c r="O401" s="78">
        <v>8</v>
      </c>
      <c r="P401" s="79" t="s">
        <v>129</v>
      </c>
      <c r="Q401" s="79" t="s">
        <v>122</v>
      </c>
      <c r="R401" s="79" t="s">
        <v>117</v>
      </c>
      <c r="S401" s="79">
        <v>8</v>
      </c>
      <c r="T401" s="79">
        <v>9</v>
      </c>
      <c r="U401" s="89"/>
      <c r="V401" s="84">
        <v>50</v>
      </c>
      <c r="W401" s="84"/>
    </row>
    <row r="402" spans="1:23" s="49" customFormat="1" ht="75" x14ac:dyDescent="0.4">
      <c r="B402" s="8">
        <f t="shared" si="6"/>
        <v>390</v>
      </c>
      <c r="C402" s="54" t="s">
        <v>20</v>
      </c>
      <c r="D402" s="67" t="s">
        <v>102</v>
      </c>
      <c r="E402" s="43" t="s">
        <v>59</v>
      </c>
      <c r="F402" s="8" t="s">
        <v>113</v>
      </c>
      <c r="G402" s="10">
        <v>14</v>
      </c>
      <c r="H402" s="41">
        <v>13</v>
      </c>
      <c r="I402" s="50" t="str">
        <f ca="1">IF(OR(INDIRECT("'リリース・フラグ及び一時停止 解除に関する届出書'!C"&amp;31+G402)="追加",INDIRECT("'リリース・フラグ及び一時停止 解除に関する届出書'!C"&amp;31+G402)="変更"),1,"")</f>
        <v/>
      </c>
      <c r="J402" s="51"/>
      <c r="K402" s="44" t="s">
        <v>64</v>
      </c>
      <c r="L402" s="11" t="s">
        <v>168</v>
      </c>
      <c r="M402" s="54" t="s">
        <v>189</v>
      </c>
      <c r="N402" s="55" t="s">
        <v>353</v>
      </c>
      <c r="O402" s="47">
        <v>1</v>
      </c>
      <c r="P402" s="9" t="s">
        <v>129</v>
      </c>
      <c r="Q402" s="9" t="s">
        <v>130</v>
      </c>
      <c r="R402" s="9" t="s">
        <v>117</v>
      </c>
      <c r="S402" s="9">
        <v>1</v>
      </c>
      <c r="T402" s="9">
        <v>9</v>
      </c>
      <c r="U402" s="11"/>
      <c r="V402" s="48">
        <v>50</v>
      </c>
      <c r="W402" s="48"/>
    </row>
    <row r="403" spans="1:23" s="49" customFormat="1" ht="37.5" x14ac:dyDescent="0.4">
      <c r="B403" s="8">
        <f t="shared" si="6"/>
        <v>391</v>
      </c>
      <c r="C403" s="54" t="s">
        <v>171</v>
      </c>
      <c r="D403" s="68" t="s">
        <v>101</v>
      </c>
      <c r="E403" s="86" t="s">
        <v>97</v>
      </c>
      <c r="F403" s="70" t="s">
        <v>113</v>
      </c>
      <c r="G403" s="75">
        <v>14</v>
      </c>
      <c r="H403" s="71">
        <v>14</v>
      </c>
      <c r="I403" s="82"/>
      <c r="J403" s="83"/>
      <c r="K403" s="74" t="s">
        <v>15</v>
      </c>
      <c r="L403" s="75" t="s">
        <v>52</v>
      </c>
      <c r="M403" s="87" t="s">
        <v>107</v>
      </c>
      <c r="N403" s="90"/>
      <c r="O403" s="78">
        <v>1</v>
      </c>
      <c r="P403" s="79" t="s">
        <v>129</v>
      </c>
      <c r="Q403" s="79" t="s">
        <v>131</v>
      </c>
      <c r="R403" s="79" t="s">
        <v>117</v>
      </c>
      <c r="S403" s="79">
        <v>1</v>
      </c>
      <c r="T403" s="79" t="s">
        <v>135</v>
      </c>
      <c r="U403" s="88"/>
      <c r="V403" s="84">
        <v>50</v>
      </c>
      <c r="W403" s="81"/>
    </row>
    <row r="404" spans="1:23" s="49" customFormat="1" ht="75" x14ac:dyDescent="0.4">
      <c r="B404" s="8">
        <f t="shared" si="6"/>
        <v>392</v>
      </c>
      <c r="C404" s="64" t="s">
        <v>172</v>
      </c>
      <c r="D404" s="67" t="s">
        <v>103</v>
      </c>
      <c r="E404" s="86" t="s">
        <v>67</v>
      </c>
      <c r="F404" s="70" t="s">
        <v>113</v>
      </c>
      <c r="G404" s="70">
        <v>14</v>
      </c>
      <c r="H404" s="71">
        <v>15</v>
      </c>
      <c r="I404" s="50" t="str">
        <f ca="1">IF(I402=1,TEXT(DATE(INDIRECT("'リリース・フラグ及び一時停止 解除に関する届出書'!I26"),INDIRECT("'リリース・フラグ及び一時停止 解除に関する届出書'!O26"),INDIRECT("'リリース・フラグ及び一時停止 解除に関する届出書'!U26")),"YYYYMMDD"),"")</f>
        <v/>
      </c>
      <c r="J404" s="83"/>
      <c r="K404" s="74" t="s">
        <v>64</v>
      </c>
      <c r="L404" s="88" t="s">
        <v>167</v>
      </c>
      <c r="M404" s="87" t="s">
        <v>190</v>
      </c>
      <c r="N404" s="90"/>
      <c r="O404" s="78">
        <v>8</v>
      </c>
      <c r="P404" s="79" t="s">
        <v>129</v>
      </c>
      <c r="Q404" s="79" t="s">
        <v>124</v>
      </c>
      <c r="R404" s="79" t="s">
        <v>117</v>
      </c>
      <c r="S404" s="79">
        <v>8</v>
      </c>
      <c r="T404" s="79">
        <v>9</v>
      </c>
      <c r="U404" s="80" t="s">
        <v>138</v>
      </c>
      <c r="V404" s="81">
        <v>50</v>
      </c>
      <c r="W404" s="84"/>
    </row>
    <row r="405" spans="1:23" s="49" customFormat="1" ht="37.5" x14ac:dyDescent="0.4">
      <c r="B405" s="8">
        <f t="shared" si="6"/>
        <v>393</v>
      </c>
      <c r="C405" s="54" t="s">
        <v>173</v>
      </c>
      <c r="D405" s="67" t="s">
        <v>54</v>
      </c>
      <c r="E405" s="86" t="s">
        <v>65</v>
      </c>
      <c r="F405" s="70" t="s">
        <v>113</v>
      </c>
      <c r="G405" s="70">
        <v>14</v>
      </c>
      <c r="H405" s="71">
        <v>16</v>
      </c>
      <c r="I405" s="82"/>
      <c r="J405" s="83"/>
      <c r="K405" s="74" t="s">
        <v>15</v>
      </c>
      <c r="L405" s="75" t="s">
        <v>52</v>
      </c>
      <c r="M405" s="76" t="s">
        <v>53</v>
      </c>
      <c r="N405" s="77"/>
      <c r="O405" s="78">
        <v>1</v>
      </c>
      <c r="P405" s="79" t="s">
        <v>129</v>
      </c>
      <c r="Q405" s="79" t="s">
        <v>131</v>
      </c>
      <c r="R405" s="79" t="s">
        <v>117</v>
      </c>
      <c r="S405" s="79">
        <v>1</v>
      </c>
      <c r="T405" s="79" t="s">
        <v>66</v>
      </c>
      <c r="U405" s="89"/>
      <c r="V405" s="84">
        <v>50</v>
      </c>
      <c r="W405" s="84"/>
    </row>
    <row r="406" spans="1:23" s="49" customFormat="1" x14ac:dyDescent="0.4">
      <c r="B406" s="8">
        <f t="shared" si="6"/>
        <v>394</v>
      </c>
      <c r="C406" s="54" t="s">
        <v>174</v>
      </c>
      <c r="D406" s="67" t="s">
        <v>96</v>
      </c>
      <c r="E406" s="91" t="s">
        <v>67</v>
      </c>
      <c r="F406" s="70" t="s">
        <v>113</v>
      </c>
      <c r="G406" s="75">
        <v>14</v>
      </c>
      <c r="H406" s="71">
        <v>17</v>
      </c>
      <c r="I406" s="82">
        <v>29991231</v>
      </c>
      <c r="J406" s="83"/>
      <c r="K406" s="74" t="s">
        <v>109</v>
      </c>
      <c r="L406" s="88" t="s">
        <v>52</v>
      </c>
      <c r="M406" s="87" t="s">
        <v>108</v>
      </c>
      <c r="N406" s="90"/>
      <c r="O406" s="78">
        <v>8</v>
      </c>
      <c r="P406" s="79" t="s">
        <v>129</v>
      </c>
      <c r="Q406" s="79" t="s">
        <v>131</v>
      </c>
      <c r="R406" s="79" t="s">
        <v>117</v>
      </c>
      <c r="S406" s="79">
        <v>8</v>
      </c>
      <c r="T406" s="79">
        <v>9</v>
      </c>
      <c r="U406" s="88"/>
      <c r="V406" s="81">
        <v>50</v>
      </c>
      <c r="W406" s="84"/>
    </row>
    <row r="407" spans="1:23" s="49" customFormat="1" ht="37.5" x14ac:dyDescent="0.4">
      <c r="B407" s="8">
        <f t="shared" si="6"/>
        <v>395</v>
      </c>
      <c r="C407" s="54" t="s">
        <v>204</v>
      </c>
      <c r="D407" s="67" t="s">
        <v>54</v>
      </c>
      <c r="E407" s="86" t="s">
        <v>69</v>
      </c>
      <c r="F407" s="70" t="s">
        <v>113</v>
      </c>
      <c r="G407" s="70">
        <v>14</v>
      </c>
      <c r="H407" s="71">
        <v>18</v>
      </c>
      <c r="I407" s="82"/>
      <c r="J407" s="83"/>
      <c r="K407" s="74" t="s">
        <v>15</v>
      </c>
      <c r="L407" s="75" t="s">
        <v>52</v>
      </c>
      <c r="M407" s="76" t="s">
        <v>53</v>
      </c>
      <c r="N407" s="77"/>
      <c r="O407" s="78">
        <v>1</v>
      </c>
      <c r="P407" s="79" t="s">
        <v>129</v>
      </c>
      <c r="Q407" s="79" t="s">
        <v>131</v>
      </c>
      <c r="R407" s="79" t="s">
        <v>117</v>
      </c>
      <c r="S407" s="79">
        <v>1</v>
      </c>
      <c r="T407" s="79" t="s">
        <v>66</v>
      </c>
      <c r="U407" s="89"/>
      <c r="V407" s="84">
        <v>50</v>
      </c>
      <c r="W407" s="84"/>
    </row>
    <row r="408" spans="1:23" s="49" customFormat="1" ht="75" x14ac:dyDescent="0.4">
      <c r="B408" s="8">
        <f t="shared" si="6"/>
        <v>396</v>
      </c>
      <c r="C408" s="54" t="s">
        <v>205</v>
      </c>
      <c r="D408" s="67" t="s">
        <v>104</v>
      </c>
      <c r="E408" s="91" t="s">
        <v>70</v>
      </c>
      <c r="F408" s="70" t="s">
        <v>113</v>
      </c>
      <c r="G408" s="70">
        <v>14</v>
      </c>
      <c r="H408" s="71">
        <v>19</v>
      </c>
      <c r="I408" s="82" t="str">
        <f ca="1">IF(INDIRECT("'リリース・フラグ及び一時停止 解除に関する届出書'!W"&amp;31+G408)="リリース実行可","RELE",IF(INDIRECT("'リリース・フラグ及び一時停止 解除に関する届出書'!W"&amp;31+G408)="リリース実行不可","NREL",""))</f>
        <v>RELE</v>
      </c>
      <c r="J408" s="83"/>
      <c r="K408" s="74" t="s">
        <v>64</v>
      </c>
      <c r="L408" s="88" t="s">
        <v>118</v>
      </c>
      <c r="M408" s="87" t="s">
        <v>119</v>
      </c>
      <c r="N408" s="77"/>
      <c r="O408" s="78">
        <v>4</v>
      </c>
      <c r="P408" s="79" t="s">
        <v>129</v>
      </c>
      <c r="Q408" s="79" t="s">
        <v>123</v>
      </c>
      <c r="R408" s="79" t="s">
        <v>117</v>
      </c>
      <c r="S408" s="79">
        <v>4</v>
      </c>
      <c r="T408" s="79" t="s">
        <v>136</v>
      </c>
      <c r="U408" s="80" t="s">
        <v>138</v>
      </c>
      <c r="V408" s="81">
        <v>50</v>
      </c>
      <c r="W408" s="84"/>
    </row>
    <row r="409" spans="1:23" s="49" customFormat="1" ht="37.5" x14ac:dyDescent="0.4">
      <c r="B409" s="8">
        <f t="shared" si="6"/>
        <v>397</v>
      </c>
      <c r="C409" s="54" t="s">
        <v>206</v>
      </c>
      <c r="D409" s="67" t="s">
        <v>63</v>
      </c>
      <c r="E409" s="86" t="s">
        <v>69</v>
      </c>
      <c r="F409" s="70" t="s">
        <v>113</v>
      </c>
      <c r="G409" s="70">
        <v>14</v>
      </c>
      <c r="H409" s="71">
        <v>20</v>
      </c>
      <c r="I409" s="82"/>
      <c r="J409" s="83"/>
      <c r="K409" s="74" t="s">
        <v>15</v>
      </c>
      <c r="L409" s="75" t="s">
        <v>52</v>
      </c>
      <c r="M409" s="76" t="s">
        <v>53</v>
      </c>
      <c r="N409" s="77"/>
      <c r="O409" s="78">
        <v>1</v>
      </c>
      <c r="P409" s="79" t="s">
        <v>129</v>
      </c>
      <c r="Q409" s="79" t="s">
        <v>131</v>
      </c>
      <c r="R409" s="79" t="s">
        <v>117</v>
      </c>
      <c r="S409" s="79">
        <v>1</v>
      </c>
      <c r="T409" s="79" t="s">
        <v>66</v>
      </c>
      <c r="U409" s="89"/>
      <c r="V409" s="84">
        <v>50</v>
      </c>
      <c r="W409" s="84"/>
    </row>
    <row r="410" spans="1:23" s="49" customFormat="1" ht="75" x14ac:dyDescent="0.4">
      <c r="B410" s="8">
        <f t="shared" si="6"/>
        <v>398</v>
      </c>
      <c r="C410" s="54" t="s">
        <v>207</v>
      </c>
      <c r="D410" s="67" t="s">
        <v>105</v>
      </c>
      <c r="E410" s="91" t="s">
        <v>70</v>
      </c>
      <c r="F410" s="70" t="s">
        <v>113</v>
      </c>
      <c r="G410" s="70">
        <v>14</v>
      </c>
      <c r="H410" s="71">
        <v>21</v>
      </c>
      <c r="I410" s="50" t="str">
        <f ca="1">IF(INDIRECT("'リリース・フラグ及び一時停止 解除に関する届出書'!R"&amp;31+G410)="リリース実行可","RELE",IF(INDIRECT("'リリース・フラグ及び一時停止 解除に関する届出書'!R"&amp;31+G410)="リリース実行不可","NREL",""))</f>
        <v>RELE</v>
      </c>
      <c r="J410" s="83"/>
      <c r="K410" s="74" t="s">
        <v>64</v>
      </c>
      <c r="L410" s="88" t="s">
        <v>118</v>
      </c>
      <c r="M410" s="87" t="s">
        <v>119</v>
      </c>
      <c r="N410" s="77"/>
      <c r="O410" s="78">
        <v>4</v>
      </c>
      <c r="P410" s="79" t="s">
        <v>129</v>
      </c>
      <c r="Q410" s="79" t="s">
        <v>124</v>
      </c>
      <c r="R410" s="79" t="s">
        <v>117</v>
      </c>
      <c r="S410" s="79">
        <v>4</v>
      </c>
      <c r="T410" s="79" t="s">
        <v>137</v>
      </c>
      <c r="U410" s="80" t="s">
        <v>138</v>
      </c>
      <c r="V410" s="81">
        <v>50</v>
      </c>
      <c r="W410" s="84"/>
    </row>
    <row r="411" spans="1:23" s="49" customFormat="1" x14ac:dyDescent="0.4">
      <c r="B411" s="8">
        <f t="shared" si="6"/>
        <v>399</v>
      </c>
      <c r="C411" s="54" t="s">
        <v>21</v>
      </c>
      <c r="D411" s="67" t="s">
        <v>63</v>
      </c>
      <c r="E411" s="86" t="s">
        <v>72</v>
      </c>
      <c r="F411" s="70" t="s">
        <v>113</v>
      </c>
      <c r="G411" s="70">
        <v>14</v>
      </c>
      <c r="H411" s="71">
        <v>22</v>
      </c>
      <c r="I411" s="82"/>
      <c r="J411" s="83"/>
      <c r="K411" s="74" t="s">
        <v>15</v>
      </c>
      <c r="L411" s="75" t="s">
        <v>52</v>
      </c>
      <c r="M411" s="76" t="s">
        <v>53</v>
      </c>
      <c r="N411" s="77"/>
      <c r="O411" s="78">
        <v>1</v>
      </c>
      <c r="P411" s="79" t="s">
        <v>129</v>
      </c>
      <c r="Q411" s="79" t="s">
        <v>131</v>
      </c>
      <c r="R411" s="79" t="s">
        <v>117</v>
      </c>
      <c r="S411" s="79">
        <v>1</v>
      </c>
      <c r="T411" s="79" t="s">
        <v>73</v>
      </c>
      <c r="U411" s="89"/>
      <c r="V411" s="84">
        <v>50</v>
      </c>
      <c r="W411" s="84"/>
    </row>
    <row r="412" spans="1:23" s="49" customFormat="1" ht="75" x14ac:dyDescent="0.4">
      <c r="B412" s="8">
        <f t="shared" si="6"/>
        <v>400</v>
      </c>
      <c r="C412" s="54" t="s">
        <v>25</v>
      </c>
      <c r="D412" s="67" t="s">
        <v>105</v>
      </c>
      <c r="E412" s="91" t="s">
        <v>74</v>
      </c>
      <c r="F412" s="70" t="s">
        <v>113</v>
      </c>
      <c r="G412" s="70">
        <v>14</v>
      </c>
      <c r="H412" s="71">
        <v>23</v>
      </c>
      <c r="I412" s="157" t="str">
        <f ca="1">IF(INDIRECT("'リリース・フラグ及び一時停止 解除に関する届出書'!AB"&amp;31+G412)="解除","0000",IF(INDIRECT("'リリース・フラグ及び一時停止 解除に関する届出書'!AB"&amp;31+G412)="一時停止","9999",""))</f>
        <v/>
      </c>
      <c r="J412" s="83"/>
      <c r="K412" s="74" t="s">
        <v>64</v>
      </c>
      <c r="L412" s="92" t="s">
        <v>120</v>
      </c>
      <c r="M412" s="87" t="s">
        <v>139</v>
      </c>
      <c r="N412" s="90"/>
      <c r="O412" s="78">
        <v>4</v>
      </c>
      <c r="P412" s="79" t="s">
        <v>129</v>
      </c>
      <c r="Q412" s="79" t="s">
        <v>68</v>
      </c>
      <c r="R412" s="79" t="s">
        <v>117</v>
      </c>
      <c r="S412" s="79">
        <v>4</v>
      </c>
      <c r="T412" s="79">
        <v>9</v>
      </c>
      <c r="U412" s="80" t="s">
        <v>138</v>
      </c>
      <c r="V412" s="81">
        <v>50</v>
      </c>
      <c r="W412" s="93"/>
    </row>
    <row r="413" spans="1:23" x14ac:dyDescent="0.4">
      <c r="A413" s="49"/>
      <c r="B413" s="8">
        <f t="shared" si="6"/>
        <v>401</v>
      </c>
      <c r="C413" s="63" t="s">
        <v>177</v>
      </c>
      <c r="D413" s="45" t="s">
        <v>140</v>
      </c>
      <c r="E413" s="53" t="s">
        <v>141</v>
      </c>
      <c r="F413" s="70" t="s">
        <v>113</v>
      </c>
      <c r="G413" s="63">
        <v>14</v>
      </c>
      <c r="H413" s="71">
        <v>24</v>
      </c>
      <c r="I413" s="50"/>
      <c r="J413" s="51"/>
      <c r="K413" s="44" t="s">
        <v>62</v>
      </c>
      <c r="L413" s="10" t="s">
        <v>52</v>
      </c>
      <c r="M413" s="45"/>
      <c r="N413" s="46"/>
      <c r="O413" s="47" t="s">
        <v>142</v>
      </c>
      <c r="P413" s="79" t="s">
        <v>129</v>
      </c>
      <c r="Q413" s="128" t="s">
        <v>55</v>
      </c>
      <c r="R413" s="128"/>
      <c r="S413" s="128"/>
      <c r="T413" s="128"/>
      <c r="U413" s="129"/>
      <c r="V413" s="130"/>
      <c r="W413" s="130"/>
    </row>
    <row r="414" spans="1:23" ht="37.5" x14ac:dyDescent="0.4">
      <c r="A414" s="49"/>
      <c r="B414" s="8">
        <f t="shared" si="6"/>
        <v>402</v>
      </c>
      <c r="C414" s="41" t="s">
        <v>77</v>
      </c>
      <c r="D414" s="67" t="s">
        <v>71</v>
      </c>
      <c r="E414" s="86" t="s">
        <v>78</v>
      </c>
      <c r="F414" s="70" t="s">
        <v>113</v>
      </c>
      <c r="G414" s="70">
        <v>14</v>
      </c>
      <c r="H414" s="71">
        <v>25</v>
      </c>
      <c r="I414" s="82" t="str">
        <f ca="1">IF(INDIRECT("補記シート!D"&amp;17+G414*3)="","",INDIRECT("補記シート!D"&amp;17+G414*3))</f>
        <v/>
      </c>
      <c r="J414" s="83"/>
      <c r="K414" s="74" t="s">
        <v>62</v>
      </c>
      <c r="L414" s="75" t="s">
        <v>52</v>
      </c>
      <c r="M414" s="87" t="s">
        <v>163</v>
      </c>
      <c r="N414" s="90"/>
      <c r="O414" s="78">
        <v>10</v>
      </c>
      <c r="P414" s="79" t="s">
        <v>129</v>
      </c>
      <c r="Q414" s="128" t="s">
        <v>55</v>
      </c>
      <c r="R414" s="128"/>
      <c r="S414" s="128"/>
      <c r="T414" s="128"/>
      <c r="U414" s="131"/>
      <c r="V414" s="132"/>
      <c r="W414" s="132"/>
    </row>
    <row r="415" spans="1:23" ht="112.5" x14ac:dyDescent="0.4">
      <c r="A415" s="49"/>
      <c r="B415" s="8">
        <f t="shared" si="6"/>
        <v>403</v>
      </c>
      <c r="C415" s="41" t="s">
        <v>175</v>
      </c>
      <c r="D415" s="67" t="s">
        <v>54</v>
      </c>
      <c r="E415" s="86" t="s">
        <v>59</v>
      </c>
      <c r="F415" s="70" t="s">
        <v>113</v>
      </c>
      <c r="G415" s="70">
        <v>14</v>
      </c>
      <c r="H415" s="71">
        <v>26</v>
      </c>
      <c r="I415" s="50" t="str">
        <f ca="1">IF(I404="","",LEFT(I404,4)&amp;"/"&amp;MID(I404,5,2)&amp;"/"&amp;RIGHT(I404,2))</f>
        <v/>
      </c>
      <c r="J415" s="83"/>
      <c r="K415" s="74" t="s">
        <v>79</v>
      </c>
      <c r="L415" s="75" t="s">
        <v>52</v>
      </c>
      <c r="M415" s="54" t="s">
        <v>351</v>
      </c>
      <c r="N415" s="55" t="s">
        <v>352</v>
      </c>
      <c r="O415" s="78">
        <v>10</v>
      </c>
      <c r="P415" s="79" t="s">
        <v>129</v>
      </c>
      <c r="Q415" s="128" t="s">
        <v>55</v>
      </c>
      <c r="R415" s="128"/>
      <c r="S415" s="128"/>
      <c r="T415" s="128"/>
      <c r="U415" s="133"/>
      <c r="V415" s="132"/>
      <c r="W415" s="132"/>
    </row>
    <row r="416" spans="1:23" ht="56.25" x14ac:dyDescent="0.4">
      <c r="A416" s="49"/>
      <c r="B416" s="8">
        <f t="shared" si="6"/>
        <v>404</v>
      </c>
      <c r="C416" s="41" t="s">
        <v>176</v>
      </c>
      <c r="D416" s="67" t="s">
        <v>76</v>
      </c>
      <c r="E416" s="86" t="s">
        <v>59</v>
      </c>
      <c r="F416" s="70" t="s">
        <v>113</v>
      </c>
      <c r="G416" s="70">
        <v>14</v>
      </c>
      <c r="H416" s="71">
        <v>27</v>
      </c>
      <c r="I416" s="50" t="str">
        <f ca="1">LEFT(I401,4)&amp;"/"&amp;MID(I401,5,2)&amp;"/"&amp;RIGHT(I401,2)</f>
        <v>0//0</v>
      </c>
      <c r="J416" s="83"/>
      <c r="K416" s="74" t="s">
        <v>79</v>
      </c>
      <c r="L416" s="75" t="s">
        <v>52</v>
      </c>
      <c r="M416" s="94" t="s">
        <v>169</v>
      </c>
      <c r="N416" s="95"/>
      <c r="O416" s="78">
        <v>10</v>
      </c>
      <c r="P416" s="79" t="s">
        <v>115</v>
      </c>
      <c r="Q416" s="128" t="s">
        <v>55</v>
      </c>
      <c r="R416" s="128"/>
      <c r="S416" s="128"/>
      <c r="T416" s="128"/>
      <c r="U416" s="134"/>
      <c r="V416" s="135"/>
      <c r="W416" s="136"/>
    </row>
    <row r="417" spans="1:23" ht="56.25" x14ac:dyDescent="0.4">
      <c r="A417" s="49"/>
      <c r="B417" s="8">
        <f t="shared" si="6"/>
        <v>405</v>
      </c>
      <c r="C417" s="65" t="s">
        <v>178</v>
      </c>
      <c r="D417" s="56" t="s">
        <v>63</v>
      </c>
      <c r="E417" s="69" t="s">
        <v>60</v>
      </c>
      <c r="F417" s="70" t="s">
        <v>113</v>
      </c>
      <c r="G417" s="96">
        <v>14</v>
      </c>
      <c r="H417" s="71">
        <v>28</v>
      </c>
      <c r="I417" s="158">
        <v>401768</v>
      </c>
      <c r="J417" s="98"/>
      <c r="K417" s="99" t="s">
        <v>15</v>
      </c>
      <c r="L417" s="75" t="s">
        <v>52</v>
      </c>
      <c r="M417" s="76" t="s">
        <v>164</v>
      </c>
      <c r="N417" s="90" t="s">
        <v>165</v>
      </c>
      <c r="O417" s="78">
        <v>10</v>
      </c>
      <c r="P417" s="79" t="s">
        <v>115</v>
      </c>
      <c r="Q417" s="128" t="s">
        <v>55</v>
      </c>
      <c r="R417" s="128"/>
      <c r="S417" s="128"/>
      <c r="T417" s="128"/>
      <c r="U417" s="134"/>
      <c r="V417" s="135"/>
      <c r="W417" s="137"/>
    </row>
    <row r="418" spans="1:23" ht="19.5" thickBot="1" x14ac:dyDescent="0.45">
      <c r="A418" s="49"/>
      <c r="B418" s="177">
        <f t="shared" si="6"/>
        <v>406</v>
      </c>
      <c r="C418" s="178" t="s">
        <v>179</v>
      </c>
      <c r="D418" s="183" t="s">
        <v>76</v>
      </c>
      <c r="E418" s="100" t="s">
        <v>80</v>
      </c>
      <c r="F418" s="101" t="s">
        <v>114</v>
      </c>
      <c r="G418" s="101">
        <v>14</v>
      </c>
      <c r="H418" s="184">
        <v>29</v>
      </c>
      <c r="I418" s="102">
        <v>401768</v>
      </c>
      <c r="J418" s="103"/>
      <c r="K418" s="104" t="s">
        <v>15</v>
      </c>
      <c r="L418" s="105" t="s">
        <v>52</v>
      </c>
      <c r="M418" s="106" t="s">
        <v>164</v>
      </c>
      <c r="N418" s="107"/>
      <c r="O418" s="108">
        <v>10</v>
      </c>
      <c r="P418" s="109" t="s">
        <v>115</v>
      </c>
      <c r="Q418" s="138" t="s">
        <v>55</v>
      </c>
      <c r="R418" s="138"/>
      <c r="S418" s="138"/>
      <c r="T418" s="138"/>
      <c r="U418" s="139"/>
      <c r="V418" s="140"/>
      <c r="W418" s="140"/>
    </row>
    <row r="419" spans="1:23" s="49" customFormat="1" ht="19.5" thickTop="1" x14ac:dyDescent="0.4">
      <c r="B419" s="175">
        <f t="shared" si="6"/>
        <v>407</v>
      </c>
      <c r="C419" s="176" t="s">
        <v>82</v>
      </c>
      <c r="D419" s="179" t="s">
        <v>84</v>
      </c>
      <c r="E419" s="180" t="s">
        <v>85</v>
      </c>
      <c r="F419" s="181" t="s">
        <v>113</v>
      </c>
      <c r="G419" s="181">
        <v>15</v>
      </c>
      <c r="H419" s="182">
        <v>1</v>
      </c>
      <c r="I419" s="72"/>
      <c r="J419" s="73"/>
      <c r="K419" s="74" t="s">
        <v>15</v>
      </c>
      <c r="L419" s="75" t="s">
        <v>52</v>
      </c>
      <c r="M419" s="76" t="s">
        <v>53</v>
      </c>
      <c r="N419" s="77" t="s">
        <v>125</v>
      </c>
      <c r="O419" s="78" t="s">
        <v>86</v>
      </c>
      <c r="P419" s="79" t="s">
        <v>83</v>
      </c>
      <c r="Q419" s="79" t="s">
        <v>55</v>
      </c>
      <c r="R419" s="79" t="s">
        <v>86</v>
      </c>
      <c r="S419" s="79" t="s">
        <v>83</v>
      </c>
      <c r="T419" s="79" t="s">
        <v>87</v>
      </c>
      <c r="U419" s="80"/>
      <c r="V419" s="81">
        <v>50</v>
      </c>
      <c r="W419" s="81"/>
    </row>
    <row r="420" spans="1:23" s="49" customFormat="1" x14ac:dyDescent="0.4">
      <c r="B420" s="8">
        <f t="shared" si="6"/>
        <v>408</v>
      </c>
      <c r="C420" s="41" t="s">
        <v>89</v>
      </c>
      <c r="D420" s="42" t="s">
        <v>86</v>
      </c>
      <c r="E420" s="69" t="s">
        <v>90</v>
      </c>
      <c r="F420" s="70" t="s">
        <v>113</v>
      </c>
      <c r="G420" s="70">
        <v>15</v>
      </c>
      <c r="H420" s="71">
        <v>2</v>
      </c>
      <c r="I420" s="82"/>
      <c r="J420" s="83"/>
      <c r="K420" s="74" t="s">
        <v>15</v>
      </c>
      <c r="L420" s="75" t="s">
        <v>52</v>
      </c>
      <c r="M420" s="76" t="s">
        <v>53</v>
      </c>
      <c r="N420" s="77" t="s">
        <v>126</v>
      </c>
      <c r="O420" s="78" t="s">
        <v>86</v>
      </c>
      <c r="P420" s="79" t="s">
        <v>86</v>
      </c>
      <c r="Q420" s="79" t="s">
        <v>55</v>
      </c>
      <c r="R420" s="79" t="s">
        <v>87</v>
      </c>
      <c r="S420" s="79" t="s">
        <v>88</v>
      </c>
      <c r="T420" s="79" t="s">
        <v>88</v>
      </c>
      <c r="U420" s="80"/>
      <c r="V420" s="84">
        <v>50</v>
      </c>
      <c r="W420" s="84"/>
    </row>
    <row r="421" spans="1:23" s="49" customFormat="1" x14ac:dyDescent="0.4">
      <c r="B421" s="8">
        <f t="shared" si="6"/>
        <v>409</v>
      </c>
      <c r="C421" s="41" t="s">
        <v>91</v>
      </c>
      <c r="D421" s="42" t="s">
        <v>87</v>
      </c>
      <c r="E421" s="69" t="s">
        <v>92</v>
      </c>
      <c r="F421" s="70" t="s">
        <v>113</v>
      </c>
      <c r="G421" s="70">
        <v>15</v>
      </c>
      <c r="H421" s="71">
        <v>3</v>
      </c>
      <c r="I421" s="82"/>
      <c r="J421" s="83"/>
      <c r="K421" s="74" t="s">
        <v>15</v>
      </c>
      <c r="L421" s="75" t="s">
        <v>52</v>
      </c>
      <c r="M421" s="76" t="s">
        <v>53</v>
      </c>
      <c r="N421" s="77" t="s">
        <v>126</v>
      </c>
      <c r="O421" s="78" t="s">
        <v>93</v>
      </c>
      <c r="P421" s="79" t="s">
        <v>93</v>
      </c>
      <c r="Q421" s="79" t="s">
        <v>55</v>
      </c>
      <c r="R421" s="79" t="s">
        <v>87</v>
      </c>
      <c r="S421" s="79" t="s">
        <v>87</v>
      </c>
      <c r="T421" s="79" t="s">
        <v>88</v>
      </c>
      <c r="U421" s="85"/>
      <c r="V421" s="81">
        <v>50</v>
      </c>
      <c r="W421" s="84"/>
    </row>
    <row r="422" spans="1:23" s="49" customFormat="1" x14ac:dyDescent="0.4">
      <c r="B422" s="8">
        <f t="shared" si="6"/>
        <v>410</v>
      </c>
      <c r="C422" s="41" t="s">
        <v>94</v>
      </c>
      <c r="D422" s="67" t="s">
        <v>86</v>
      </c>
      <c r="E422" s="86" t="s">
        <v>92</v>
      </c>
      <c r="F422" s="70" t="s">
        <v>113</v>
      </c>
      <c r="G422" s="70">
        <v>15</v>
      </c>
      <c r="H422" s="71">
        <v>4</v>
      </c>
      <c r="I422" s="82"/>
      <c r="J422" s="83"/>
      <c r="K422" s="74" t="s">
        <v>15</v>
      </c>
      <c r="L422" s="75" t="s">
        <v>52</v>
      </c>
      <c r="M422" s="76" t="s">
        <v>53</v>
      </c>
      <c r="N422" s="77" t="s">
        <v>127</v>
      </c>
      <c r="O422" s="78" t="s">
        <v>88</v>
      </c>
      <c r="P422" s="79" t="s">
        <v>86</v>
      </c>
      <c r="Q422" s="79" t="s">
        <v>55</v>
      </c>
      <c r="R422" s="79" t="s">
        <v>87</v>
      </c>
      <c r="S422" s="79" t="s">
        <v>86</v>
      </c>
      <c r="T422" s="79" t="s">
        <v>87</v>
      </c>
      <c r="U422" s="85"/>
      <c r="V422" s="84">
        <v>50</v>
      </c>
      <c r="W422" s="84"/>
    </row>
    <row r="423" spans="1:23" s="49" customFormat="1" x14ac:dyDescent="0.4">
      <c r="B423" s="8">
        <f t="shared" si="6"/>
        <v>411</v>
      </c>
      <c r="C423" s="41" t="s">
        <v>95</v>
      </c>
      <c r="D423" s="42" t="s">
        <v>88</v>
      </c>
      <c r="E423" s="69" t="s">
        <v>92</v>
      </c>
      <c r="F423" s="70" t="s">
        <v>113</v>
      </c>
      <c r="G423" s="70">
        <v>15</v>
      </c>
      <c r="H423" s="71">
        <v>5</v>
      </c>
      <c r="I423" s="97"/>
      <c r="J423" s="83"/>
      <c r="K423" s="74" t="s">
        <v>15</v>
      </c>
      <c r="L423" s="75" t="s">
        <v>52</v>
      </c>
      <c r="M423" s="76" t="s">
        <v>53</v>
      </c>
      <c r="N423" s="77" t="s">
        <v>128</v>
      </c>
      <c r="O423" s="78" t="s">
        <v>88</v>
      </c>
      <c r="P423" s="79" t="s">
        <v>93</v>
      </c>
      <c r="Q423" s="79" t="s">
        <v>55</v>
      </c>
      <c r="R423" s="79" t="s">
        <v>88</v>
      </c>
      <c r="S423" s="79" t="s">
        <v>87</v>
      </c>
      <c r="T423" s="79" t="s">
        <v>88</v>
      </c>
      <c r="U423" s="85"/>
      <c r="V423" s="81">
        <v>50</v>
      </c>
      <c r="W423" s="84"/>
    </row>
    <row r="424" spans="1:23" s="49" customFormat="1" x14ac:dyDescent="0.4">
      <c r="B424" s="8">
        <f t="shared" si="6"/>
        <v>412</v>
      </c>
      <c r="C424" s="64" t="s">
        <v>17</v>
      </c>
      <c r="D424" s="42" t="s">
        <v>50</v>
      </c>
      <c r="E424" s="69" t="s">
        <v>51</v>
      </c>
      <c r="F424" s="70" t="s">
        <v>113</v>
      </c>
      <c r="G424" s="70">
        <v>15</v>
      </c>
      <c r="H424" s="71">
        <v>6</v>
      </c>
      <c r="I424" s="82">
        <v>711000</v>
      </c>
      <c r="J424" s="73"/>
      <c r="K424" s="74" t="s">
        <v>15</v>
      </c>
      <c r="L424" s="75" t="s">
        <v>52</v>
      </c>
      <c r="M424" s="76" t="s">
        <v>162</v>
      </c>
      <c r="N424" s="77"/>
      <c r="O424" s="78">
        <v>6</v>
      </c>
      <c r="P424" s="79" t="s">
        <v>129</v>
      </c>
      <c r="Q424" s="79" t="s">
        <v>121</v>
      </c>
      <c r="R424" s="79" t="s">
        <v>129</v>
      </c>
      <c r="S424" s="79">
        <v>6</v>
      </c>
      <c r="T424" s="79">
        <v>9</v>
      </c>
      <c r="U424" s="80"/>
      <c r="V424" s="84">
        <v>50</v>
      </c>
      <c r="W424" s="81"/>
    </row>
    <row r="425" spans="1:23" s="49" customFormat="1" x14ac:dyDescent="0.4">
      <c r="B425" s="8">
        <f t="shared" si="6"/>
        <v>413</v>
      </c>
      <c r="C425" s="54" t="s">
        <v>18</v>
      </c>
      <c r="D425" s="42" t="s">
        <v>56</v>
      </c>
      <c r="E425" s="69" t="s">
        <v>51</v>
      </c>
      <c r="F425" s="70" t="s">
        <v>113</v>
      </c>
      <c r="G425" s="70">
        <v>15</v>
      </c>
      <c r="H425" s="71">
        <v>7</v>
      </c>
      <c r="I425" s="82" t="s">
        <v>61</v>
      </c>
      <c r="J425" s="83"/>
      <c r="K425" s="74" t="s">
        <v>15</v>
      </c>
      <c r="L425" s="75" t="s">
        <v>52</v>
      </c>
      <c r="M425" s="76" t="s">
        <v>14</v>
      </c>
      <c r="N425" s="77"/>
      <c r="O425" s="78">
        <v>3</v>
      </c>
      <c r="P425" s="79" t="s">
        <v>129</v>
      </c>
      <c r="Q425" s="79" t="s">
        <v>122</v>
      </c>
      <c r="R425" s="79" t="s">
        <v>129</v>
      </c>
      <c r="S425" s="79">
        <v>3</v>
      </c>
      <c r="T425" s="79" t="s">
        <v>133</v>
      </c>
      <c r="U425" s="80"/>
      <c r="V425" s="81">
        <v>50</v>
      </c>
      <c r="W425" s="84"/>
    </row>
    <row r="426" spans="1:23" s="49" customFormat="1" ht="56.25" x14ac:dyDescent="0.4">
      <c r="B426" s="8">
        <f t="shared" si="6"/>
        <v>414</v>
      </c>
      <c r="C426" s="64" t="s">
        <v>19</v>
      </c>
      <c r="D426" s="52" t="s">
        <v>98</v>
      </c>
      <c r="E426" s="69" t="s">
        <v>57</v>
      </c>
      <c r="F426" s="70" t="s">
        <v>113</v>
      </c>
      <c r="G426" s="70">
        <v>15</v>
      </c>
      <c r="H426" s="71">
        <v>8</v>
      </c>
      <c r="I426" s="82">
        <f ca="1">INDIRECT("補記シート!D"&amp;18+3*(G426-1))</f>
        <v>0</v>
      </c>
      <c r="J426" s="83"/>
      <c r="K426" s="74" t="s">
        <v>62</v>
      </c>
      <c r="L426" s="75" t="s">
        <v>52</v>
      </c>
      <c r="M426" s="87" t="s">
        <v>106</v>
      </c>
      <c r="N426" s="77"/>
      <c r="O426" s="78">
        <v>7</v>
      </c>
      <c r="P426" s="79" t="s">
        <v>129</v>
      </c>
      <c r="Q426" s="79" t="s">
        <v>122</v>
      </c>
      <c r="R426" s="79" t="s">
        <v>129</v>
      </c>
      <c r="S426" s="79">
        <v>7</v>
      </c>
      <c r="T426" s="79" t="s">
        <v>134</v>
      </c>
      <c r="U426" s="85"/>
      <c r="V426" s="84">
        <v>50</v>
      </c>
      <c r="W426" s="84"/>
    </row>
    <row r="427" spans="1:23" s="49" customFormat="1" ht="131.25" x14ac:dyDescent="0.4">
      <c r="B427" s="8">
        <f t="shared" si="6"/>
        <v>415</v>
      </c>
      <c r="C427" s="54" t="s">
        <v>23</v>
      </c>
      <c r="D427" s="67" t="s">
        <v>96</v>
      </c>
      <c r="E427" s="86" t="s">
        <v>58</v>
      </c>
      <c r="F427" s="70" t="s">
        <v>113</v>
      </c>
      <c r="G427" s="70">
        <v>15</v>
      </c>
      <c r="H427" s="71">
        <v>9</v>
      </c>
      <c r="I427" s="82" t="e">
        <f ca="1">VLOOKUP(INDIRECT("'リリース・フラグ及び一時停止 解除に関する届出書'!E"&amp;31+G427),ツール処理シート!$I$3:$J$7,2,0)</f>
        <v>#N/A</v>
      </c>
      <c r="J427" s="83"/>
      <c r="K427" s="74" t="s">
        <v>64</v>
      </c>
      <c r="L427" s="88" t="s">
        <v>116</v>
      </c>
      <c r="M427" s="87" t="s">
        <v>110</v>
      </c>
      <c r="N427" s="77"/>
      <c r="O427" s="78">
        <v>1</v>
      </c>
      <c r="P427" s="79" t="s">
        <v>129</v>
      </c>
      <c r="Q427" s="79" t="s">
        <v>122</v>
      </c>
      <c r="R427" s="79" t="s">
        <v>129</v>
      </c>
      <c r="S427" s="79">
        <v>1</v>
      </c>
      <c r="T427" s="79" t="s">
        <v>133</v>
      </c>
      <c r="U427" s="85"/>
      <c r="V427" s="81">
        <v>50</v>
      </c>
      <c r="W427" s="84"/>
    </row>
    <row r="428" spans="1:23" s="49" customFormat="1" ht="37.5" x14ac:dyDescent="0.4">
      <c r="B428" s="8">
        <f t="shared" si="6"/>
        <v>416</v>
      </c>
      <c r="C428" s="64" t="s">
        <v>191</v>
      </c>
      <c r="D428" s="67" t="s">
        <v>96</v>
      </c>
      <c r="E428" s="86" t="s">
        <v>59</v>
      </c>
      <c r="F428" s="70" t="s">
        <v>113</v>
      </c>
      <c r="G428" s="70">
        <v>15</v>
      </c>
      <c r="H428" s="71">
        <v>10</v>
      </c>
      <c r="I428" s="82" t="str">
        <f ca="1">IF(INDIRECT("'リリース・フラグ及び一時停止 解除に関する届出書'!I"&amp;31+G428)="","",INDIRECT("'リリース・フラグ及び一時停止 解除に関する届出書'!I"&amp;31+G428))</f>
        <v/>
      </c>
      <c r="J428" s="83"/>
      <c r="K428" s="74" t="s">
        <v>64</v>
      </c>
      <c r="L428" s="88" t="s">
        <v>111</v>
      </c>
      <c r="M428" s="87" t="s">
        <v>75</v>
      </c>
      <c r="N428" s="77"/>
      <c r="O428" s="78">
        <v>11</v>
      </c>
      <c r="P428" s="79" t="s">
        <v>129</v>
      </c>
      <c r="Q428" s="79" t="s">
        <v>122</v>
      </c>
      <c r="R428" s="79" t="s">
        <v>129</v>
      </c>
      <c r="S428" s="79">
        <v>11</v>
      </c>
      <c r="T428" s="79" t="s">
        <v>133</v>
      </c>
      <c r="U428" s="85"/>
      <c r="V428" s="84">
        <v>50</v>
      </c>
      <c r="W428" s="84"/>
    </row>
    <row r="429" spans="1:23" s="49" customFormat="1" ht="75" x14ac:dyDescent="0.4">
      <c r="B429" s="8">
        <f t="shared" si="6"/>
        <v>417</v>
      </c>
      <c r="C429" s="54" t="s">
        <v>24</v>
      </c>
      <c r="D429" s="67" t="s">
        <v>99</v>
      </c>
      <c r="E429" s="86" t="s">
        <v>60</v>
      </c>
      <c r="F429" s="70" t="s">
        <v>113</v>
      </c>
      <c r="G429" s="70">
        <v>15</v>
      </c>
      <c r="H429" s="71">
        <v>11</v>
      </c>
      <c r="I429" s="50">
        <f ca="1">IF(INDIRECT("'リリース・フラグ及び一時停止 解除に関する届出書'!N"&amp;31+G429)&lt;&gt;"",INDIRECT("'リリース・フラグ及び一時停止 解除に関する届出書'!N"&amp;31+G429),ツール処理シート!I430)</f>
        <v>0</v>
      </c>
      <c r="J429" s="83"/>
      <c r="K429" s="74" t="s">
        <v>64</v>
      </c>
      <c r="L429" s="88" t="s">
        <v>112</v>
      </c>
      <c r="M429" s="87" t="s">
        <v>286</v>
      </c>
      <c r="N429" s="77"/>
      <c r="O429" s="78">
        <v>8</v>
      </c>
      <c r="P429" s="79" t="s">
        <v>129</v>
      </c>
      <c r="Q429" s="79" t="s">
        <v>122</v>
      </c>
      <c r="R429" s="79" t="s">
        <v>117</v>
      </c>
      <c r="S429" s="79">
        <v>8</v>
      </c>
      <c r="T429" s="79">
        <v>9</v>
      </c>
      <c r="U429" s="89"/>
      <c r="V429" s="81">
        <v>50</v>
      </c>
      <c r="W429" s="84"/>
    </row>
    <row r="430" spans="1:23" s="49" customFormat="1" ht="56.25" x14ac:dyDescent="0.4">
      <c r="B430" s="8">
        <f t="shared" si="6"/>
        <v>418</v>
      </c>
      <c r="C430" s="64" t="s">
        <v>170</v>
      </c>
      <c r="D430" s="67" t="s">
        <v>100</v>
      </c>
      <c r="E430" s="86" t="s">
        <v>59</v>
      </c>
      <c r="F430" s="70" t="s">
        <v>113</v>
      </c>
      <c r="G430" s="70">
        <v>15</v>
      </c>
      <c r="H430" s="71">
        <v>12</v>
      </c>
      <c r="I430" s="82">
        <f ca="1">INDIRECT("補記シート!D"&amp;16+G430*3)</f>
        <v>0</v>
      </c>
      <c r="J430" s="83"/>
      <c r="K430" s="74" t="s">
        <v>62</v>
      </c>
      <c r="L430" s="88" t="s">
        <v>52</v>
      </c>
      <c r="M430" s="87" t="s">
        <v>166</v>
      </c>
      <c r="N430" s="77"/>
      <c r="O430" s="78">
        <v>8</v>
      </c>
      <c r="P430" s="79" t="s">
        <v>129</v>
      </c>
      <c r="Q430" s="79" t="s">
        <v>122</v>
      </c>
      <c r="R430" s="79" t="s">
        <v>117</v>
      </c>
      <c r="S430" s="79">
        <v>8</v>
      </c>
      <c r="T430" s="79">
        <v>9</v>
      </c>
      <c r="U430" s="89"/>
      <c r="V430" s="84">
        <v>50</v>
      </c>
      <c r="W430" s="84"/>
    </row>
    <row r="431" spans="1:23" s="49" customFormat="1" ht="75" x14ac:dyDescent="0.4">
      <c r="B431" s="8">
        <f t="shared" si="6"/>
        <v>419</v>
      </c>
      <c r="C431" s="54" t="s">
        <v>20</v>
      </c>
      <c r="D431" s="67" t="s">
        <v>102</v>
      </c>
      <c r="E431" s="43" t="s">
        <v>59</v>
      </c>
      <c r="F431" s="8" t="s">
        <v>113</v>
      </c>
      <c r="G431" s="10">
        <v>15</v>
      </c>
      <c r="H431" s="41">
        <v>13</v>
      </c>
      <c r="I431" s="50" t="str">
        <f ca="1">IF(OR(INDIRECT("'リリース・フラグ及び一時停止 解除に関する届出書'!C"&amp;31+G431)="追加",INDIRECT("'リリース・フラグ及び一時停止 解除に関する届出書'!C"&amp;31+G431)="変更"),1,"")</f>
        <v/>
      </c>
      <c r="J431" s="51"/>
      <c r="K431" s="44" t="s">
        <v>64</v>
      </c>
      <c r="L431" s="11" t="s">
        <v>168</v>
      </c>
      <c r="M431" s="54" t="s">
        <v>189</v>
      </c>
      <c r="N431" s="55" t="s">
        <v>353</v>
      </c>
      <c r="O431" s="47">
        <v>1</v>
      </c>
      <c r="P431" s="9" t="s">
        <v>129</v>
      </c>
      <c r="Q431" s="9" t="s">
        <v>130</v>
      </c>
      <c r="R431" s="9" t="s">
        <v>117</v>
      </c>
      <c r="S431" s="9">
        <v>1</v>
      </c>
      <c r="T431" s="9">
        <v>9</v>
      </c>
      <c r="U431" s="11"/>
      <c r="V431" s="48">
        <v>50</v>
      </c>
      <c r="W431" s="48"/>
    </row>
    <row r="432" spans="1:23" s="49" customFormat="1" ht="37.5" x14ac:dyDescent="0.4">
      <c r="B432" s="8">
        <f t="shared" si="6"/>
        <v>420</v>
      </c>
      <c r="C432" s="54" t="s">
        <v>171</v>
      </c>
      <c r="D432" s="68" t="s">
        <v>101</v>
      </c>
      <c r="E432" s="86" t="s">
        <v>97</v>
      </c>
      <c r="F432" s="70" t="s">
        <v>113</v>
      </c>
      <c r="G432" s="75">
        <v>15</v>
      </c>
      <c r="H432" s="71">
        <v>14</v>
      </c>
      <c r="I432" s="82"/>
      <c r="J432" s="83"/>
      <c r="K432" s="74" t="s">
        <v>15</v>
      </c>
      <c r="L432" s="75" t="s">
        <v>52</v>
      </c>
      <c r="M432" s="87" t="s">
        <v>107</v>
      </c>
      <c r="N432" s="90"/>
      <c r="O432" s="78">
        <v>1</v>
      </c>
      <c r="P432" s="79" t="s">
        <v>129</v>
      </c>
      <c r="Q432" s="79" t="s">
        <v>131</v>
      </c>
      <c r="R432" s="79" t="s">
        <v>117</v>
      </c>
      <c r="S432" s="79">
        <v>1</v>
      </c>
      <c r="T432" s="79" t="s">
        <v>135</v>
      </c>
      <c r="U432" s="88"/>
      <c r="V432" s="84">
        <v>50</v>
      </c>
      <c r="W432" s="81"/>
    </row>
    <row r="433" spans="1:23" s="49" customFormat="1" ht="75" x14ac:dyDescent="0.4">
      <c r="B433" s="8">
        <f t="shared" si="6"/>
        <v>421</v>
      </c>
      <c r="C433" s="64" t="s">
        <v>172</v>
      </c>
      <c r="D433" s="67" t="s">
        <v>103</v>
      </c>
      <c r="E433" s="86" t="s">
        <v>67</v>
      </c>
      <c r="F433" s="70" t="s">
        <v>113</v>
      </c>
      <c r="G433" s="70">
        <v>15</v>
      </c>
      <c r="H433" s="71">
        <v>15</v>
      </c>
      <c r="I433" s="50" t="str">
        <f ca="1">IF(I431=1,TEXT(DATE(INDIRECT("'リリース・フラグ及び一時停止 解除に関する届出書'!I26"),INDIRECT("'リリース・フラグ及び一時停止 解除に関する届出書'!O26"),INDIRECT("'リリース・フラグ及び一時停止 解除に関する届出書'!U26")),"YYYYMMDD"),"")</f>
        <v/>
      </c>
      <c r="J433" s="83"/>
      <c r="K433" s="74" t="s">
        <v>64</v>
      </c>
      <c r="L433" s="88" t="s">
        <v>167</v>
      </c>
      <c r="M433" s="87" t="s">
        <v>190</v>
      </c>
      <c r="N433" s="90"/>
      <c r="O433" s="78">
        <v>8</v>
      </c>
      <c r="P433" s="79" t="s">
        <v>129</v>
      </c>
      <c r="Q433" s="79" t="s">
        <v>124</v>
      </c>
      <c r="R433" s="79" t="s">
        <v>117</v>
      </c>
      <c r="S433" s="79">
        <v>8</v>
      </c>
      <c r="T433" s="79">
        <v>9</v>
      </c>
      <c r="U433" s="80" t="s">
        <v>138</v>
      </c>
      <c r="V433" s="81">
        <v>50</v>
      </c>
      <c r="W433" s="84"/>
    </row>
    <row r="434" spans="1:23" s="49" customFormat="1" ht="37.5" x14ac:dyDescent="0.4">
      <c r="B434" s="8">
        <f t="shared" si="6"/>
        <v>422</v>
      </c>
      <c r="C434" s="54" t="s">
        <v>173</v>
      </c>
      <c r="D434" s="67" t="s">
        <v>54</v>
      </c>
      <c r="E434" s="86" t="s">
        <v>65</v>
      </c>
      <c r="F434" s="70" t="s">
        <v>113</v>
      </c>
      <c r="G434" s="70">
        <v>15</v>
      </c>
      <c r="H434" s="71">
        <v>16</v>
      </c>
      <c r="I434" s="82"/>
      <c r="J434" s="83"/>
      <c r="K434" s="74" t="s">
        <v>15</v>
      </c>
      <c r="L434" s="75" t="s">
        <v>52</v>
      </c>
      <c r="M434" s="76" t="s">
        <v>53</v>
      </c>
      <c r="N434" s="77"/>
      <c r="O434" s="78">
        <v>1</v>
      </c>
      <c r="P434" s="79" t="s">
        <v>129</v>
      </c>
      <c r="Q434" s="79" t="s">
        <v>131</v>
      </c>
      <c r="R434" s="79" t="s">
        <v>117</v>
      </c>
      <c r="S434" s="79">
        <v>1</v>
      </c>
      <c r="T434" s="79" t="s">
        <v>66</v>
      </c>
      <c r="U434" s="89"/>
      <c r="V434" s="84">
        <v>50</v>
      </c>
      <c r="W434" s="84"/>
    </row>
    <row r="435" spans="1:23" s="49" customFormat="1" x14ac:dyDescent="0.4">
      <c r="B435" s="8">
        <f t="shared" si="6"/>
        <v>423</v>
      </c>
      <c r="C435" s="54" t="s">
        <v>174</v>
      </c>
      <c r="D435" s="67" t="s">
        <v>96</v>
      </c>
      <c r="E435" s="91" t="s">
        <v>67</v>
      </c>
      <c r="F435" s="70" t="s">
        <v>113</v>
      </c>
      <c r="G435" s="75">
        <v>15</v>
      </c>
      <c r="H435" s="71">
        <v>17</v>
      </c>
      <c r="I435" s="82">
        <v>29991231</v>
      </c>
      <c r="J435" s="83"/>
      <c r="K435" s="74" t="s">
        <v>109</v>
      </c>
      <c r="L435" s="88" t="s">
        <v>52</v>
      </c>
      <c r="M435" s="87" t="s">
        <v>108</v>
      </c>
      <c r="N435" s="90"/>
      <c r="O435" s="78">
        <v>8</v>
      </c>
      <c r="P435" s="79" t="s">
        <v>129</v>
      </c>
      <c r="Q435" s="79" t="s">
        <v>131</v>
      </c>
      <c r="R435" s="79" t="s">
        <v>117</v>
      </c>
      <c r="S435" s="79">
        <v>8</v>
      </c>
      <c r="T435" s="79">
        <v>9</v>
      </c>
      <c r="U435" s="88"/>
      <c r="V435" s="81">
        <v>50</v>
      </c>
      <c r="W435" s="84"/>
    </row>
    <row r="436" spans="1:23" s="49" customFormat="1" ht="37.5" x14ac:dyDescent="0.4">
      <c r="B436" s="8">
        <f t="shared" si="6"/>
        <v>424</v>
      </c>
      <c r="C436" s="54" t="s">
        <v>204</v>
      </c>
      <c r="D436" s="67" t="s">
        <v>54</v>
      </c>
      <c r="E436" s="86" t="s">
        <v>69</v>
      </c>
      <c r="F436" s="70" t="s">
        <v>113</v>
      </c>
      <c r="G436" s="70">
        <v>15</v>
      </c>
      <c r="H436" s="71">
        <v>18</v>
      </c>
      <c r="I436" s="82"/>
      <c r="J436" s="83"/>
      <c r="K436" s="74" t="s">
        <v>15</v>
      </c>
      <c r="L436" s="75" t="s">
        <v>52</v>
      </c>
      <c r="M436" s="76" t="s">
        <v>53</v>
      </c>
      <c r="N436" s="77"/>
      <c r="O436" s="78">
        <v>1</v>
      </c>
      <c r="P436" s="79" t="s">
        <v>129</v>
      </c>
      <c r="Q436" s="79" t="s">
        <v>131</v>
      </c>
      <c r="R436" s="79" t="s">
        <v>117</v>
      </c>
      <c r="S436" s="79">
        <v>1</v>
      </c>
      <c r="T436" s="79" t="s">
        <v>66</v>
      </c>
      <c r="U436" s="89"/>
      <c r="V436" s="84">
        <v>50</v>
      </c>
      <c r="W436" s="84"/>
    </row>
    <row r="437" spans="1:23" s="49" customFormat="1" ht="75" x14ac:dyDescent="0.4">
      <c r="B437" s="8">
        <f t="shared" si="6"/>
        <v>425</v>
      </c>
      <c r="C437" s="54" t="s">
        <v>205</v>
      </c>
      <c r="D437" s="67" t="s">
        <v>104</v>
      </c>
      <c r="E437" s="91" t="s">
        <v>70</v>
      </c>
      <c r="F437" s="70" t="s">
        <v>113</v>
      </c>
      <c r="G437" s="70">
        <v>15</v>
      </c>
      <c r="H437" s="71">
        <v>19</v>
      </c>
      <c r="I437" s="82" t="str">
        <f ca="1">IF(INDIRECT("'リリース・フラグ及び一時停止 解除に関する届出書'!W"&amp;31+G437)="リリース実行可","RELE",IF(INDIRECT("'リリース・フラグ及び一時停止 解除に関する届出書'!W"&amp;31+G437)="リリース実行不可","NREL",""))</f>
        <v>RELE</v>
      </c>
      <c r="J437" s="83"/>
      <c r="K437" s="74" t="s">
        <v>64</v>
      </c>
      <c r="L437" s="88" t="s">
        <v>118</v>
      </c>
      <c r="M437" s="87" t="s">
        <v>119</v>
      </c>
      <c r="N437" s="77"/>
      <c r="O437" s="78">
        <v>4</v>
      </c>
      <c r="P437" s="79" t="s">
        <v>129</v>
      </c>
      <c r="Q437" s="79" t="s">
        <v>123</v>
      </c>
      <c r="R437" s="79" t="s">
        <v>117</v>
      </c>
      <c r="S437" s="79">
        <v>4</v>
      </c>
      <c r="T437" s="79" t="s">
        <v>136</v>
      </c>
      <c r="U437" s="80" t="s">
        <v>138</v>
      </c>
      <c r="V437" s="81">
        <v>50</v>
      </c>
      <c r="W437" s="84"/>
    </row>
    <row r="438" spans="1:23" s="49" customFormat="1" ht="37.5" x14ac:dyDescent="0.4">
      <c r="B438" s="8">
        <f t="shared" si="6"/>
        <v>426</v>
      </c>
      <c r="C438" s="54" t="s">
        <v>206</v>
      </c>
      <c r="D438" s="67" t="s">
        <v>63</v>
      </c>
      <c r="E438" s="86" t="s">
        <v>69</v>
      </c>
      <c r="F438" s="70" t="s">
        <v>113</v>
      </c>
      <c r="G438" s="70">
        <v>15</v>
      </c>
      <c r="H438" s="71">
        <v>20</v>
      </c>
      <c r="I438" s="82"/>
      <c r="J438" s="83"/>
      <c r="K438" s="74" t="s">
        <v>15</v>
      </c>
      <c r="L438" s="75" t="s">
        <v>52</v>
      </c>
      <c r="M438" s="76" t="s">
        <v>53</v>
      </c>
      <c r="N438" s="77"/>
      <c r="O438" s="78">
        <v>1</v>
      </c>
      <c r="P438" s="79" t="s">
        <v>129</v>
      </c>
      <c r="Q438" s="79" t="s">
        <v>131</v>
      </c>
      <c r="R438" s="79" t="s">
        <v>117</v>
      </c>
      <c r="S438" s="79">
        <v>1</v>
      </c>
      <c r="T438" s="79" t="s">
        <v>66</v>
      </c>
      <c r="U438" s="89"/>
      <c r="V438" s="84">
        <v>50</v>
      </c>
      <c r="W438" s="84"/>
    </row>
    <row r="439" spans="1:23" s="49" customFormat="1" ht="75" x14ac:dyDescent="0.4">
      <c r="B439" s="8">
        <f t="shared" si="6"/>
        <v>427</v>
      </c>
      <c r="C439" s="54" t="s">
        <v>207</v>
      </c>
      <c r="D439" s="67" t="s">
        <v>105</v>
      </c>
      <c r="E439" s="91" t="s">
        <v>70</v>
      </c>
      <c r="F439" s="70" t="s">
        <v>113</v>
      </c>
      <c r="G439" s="70">
        <v>15</v>
      </c>
      <c r="H439" s="71">
        <v>21</v>
      </c>
      <c r="I439" s="50" t="str">
        <f ca="1">IF(INDIRECT("'リリース・フラグ及び一時停止 解除に関する届出書'!R"&amp;31+G439)="リリース実行可","RELE",IF(INDIRECT("'リリース・フラグ及び一時停止 解除に関する届出書'!R"&amp;31+G439)="リリース実行不可","NREL",""))</f>
        <v>RELE</v>
      </c>
      <c r="J439" s="83"/>
      <c r="K439" s="74" t="s">
        <v>64</v>
      </c>
      <c r="L439" s="88" t="s">
        <v>118</v>
      </c>
      <c r="M439" s="87" t="s">
        <v>119</v>
      </c>
      <c r="N439" s="77"/>
      <c r="O439" s="78">
        <v>4</v>
      </c>
      <c r="P439" s="79" t="s">
        <v>129</v>
      </c>
      <c r="Q439" s="79" t="s">
        <v>124</v>
      </c>
      <c r="R439" s="79" t="s">
        <v>117</v>
      </c>
      <c r="S439" s="79">
        <v>4</v>
      </c>
      <c r="T439" s="79" t="s">
        <v>137</v>
      </c>
      <c r="U439" s="80" t="s">
        <v>138</v>
      </c>
      <c r="V439" s="81">
        <v>50</v>
      </c>
      <c r="W439" s="84"/>
    </row>
    <row r="440" spans="1:23" s="49" customFormat="1" x14ac:dyDescent="0.4">
      <c r="B440" s="8">
        <f t="shared" si="6"/>
        <v>428</v>
      </c>
      <c r="C440" s="54" t="s">
        <v>21</v>
      </c>
      <c r="D440" s="67" t="s">
        <v>63</v>
      </c>
      <c r="E440" s="86" t="s">
        <v>72</v>
      </c>
      <c r="F440" s="70" t="s">
        <v>113</v>
      </c>
      <c r="G440" s="70">
        <v>15</v>
      </c>
      <c r="H440" s="71">
        <v>22</v>
      </c>
      <c r="I440" s="82"/>
      <c r="J440" s="83"/>
      <c r="K440" s="74" t="s">
        <v>15</v>
      </c>
      <c r="L440" s="75" t="s">
        <v>52</v>
      </c>
      <c r="M440" s="76" t="s">
        <v>53</v>
      </c>
      <c r="N440" s="77"/>
      <c r="O440" s="78">
        <v>1</v>
      </c>
      <c r="P440" s="79" t="s">
        <v>129</v>
      </c>
      <c r="Q440" s="79" t="s">
        <v>131</v>
      </c>
      <c r="R440" s="79" t="s">
        <v>117</v>
      </c>
      <c r="S440" s="79">
        <v>1</v>
      </c>
      <c r="T440" s="79" t="s">
        <v>73</v>
      </c>
      <c r="U440" s="89"/>
      <c r="V440" s="84">
        <v>50</v>
      </c>
      <c r="W440" s="84"/>
    </row>
    <row r="441" spans="1:23" s="49" customFormat="1" ht="75" x14ac:dyDescent="0.4">
      <c r="B441" s="8">
        <f t="shared" si="6"/>
        <v>429</v>
      </c>
      <c r="C441" s="54" t="s">
        <v>25</v>
      </c>
      <c r="D441" s="67" t="s">
        <v>105</v>
      </c>
      <c r="E441" s="91" t="s">
        <v>74</v>
      </c>
      <c r="F441" s="70" t="s">
        <v>113</v>
      </c>
      <c r="G441" s="70">
        <v>15</v>
      </c>
      <c r="H441" s="71">
        <v>23</v>
      </c>
      <c r="I441" s="157" t="str">
        <f ca="1">IF(INDIRECT("'リリース・フラグ及び一時停止 解除に関する届出書'!AB"&amp;31+G441)="解除","0000",IF(INDIRECT("'リリース・フラグ及び一時停止 解除に関する届出書'!AB"&amp;31+G441)="一時停止","9999",""))</f>
        <v/>
      </c>
      <c r="J441" s="83"/>
      <c r="K441" s="74" t="s">
        <v>64</v>
      </c>
      <c r="L441" s="92" t="s">
        <v>120</v>
      </c>
      <c r="M441" s="87" t="s">
        <v>139</v>
      </c>
      <c r="N441" s="90"/>
      <c r="O441" s="78">
        <v>4</v>
      </c>
      <c r="P441" s="79" t="s">
        <v>129</v>
      </c>
      <c r="Q441" s="79" t="s">
        <v>68</v>
      </c>
      <c r="R441" s="79" t="s">
        <v>117</v>
      </c>
      <c r="S441" s="79">
        <v>4</v>
      </c>
      <c r="T441" s="79">
        <v>9</v>
      </c>
      <c r="U441" s="80" t="s">
        <v>138</v>
      </c>
      <c r="V441" s="81">
        <v>50</v>
      </c>
      <c r="W441" s="93"/>
    </row>
    <row r="442" spans="1:23" x14ac:dyDescent="0.4">
      <c r="A442" s="49"/>
      <c r="B442" s="8">
        <f t="shared" si="6"/>
        <v>430</v>
      </c>
      <c r="C442" s="63" t="s">
        <v>177</v>
      </c>
      <c r="D442" s="45" t="s">
        <v>140</v>
      </c>
      <c r="E442" s="53" t="s">
        <v>141</v>
      </c>
      <c r="F442" s="70" t="s">
        <v>113</v>
      </c>
      <c r="G442" s="63">
        <v>15</v>
      </c>
      <c r="H442" s="71">
        <v>24</v>
      </c>
      <c r="I442" s="50"/>
      <c r="J442" s="51"/>
      <c r="K442" s="44" t="s">
        <v>62</v>
      </c>
      <c r="L442" s="10" t="s">
        <v>52</v>
      </c>
      <c r="M442" s="45"/>
      <c r="N442" s="46"/>
      <c r="O442" s="47" t="s">
        <v>142</v>
      </c>
      <c r="P442" s="79" t="s">
        <v>129</v>
      </c>
      <c r="Q442" s="128" t="s">
        <v>55</v>
      </c>
      <c r="R442" s="128"/>
      <c r="S442" s="128"/>
      <c r="T442" s="128"/>
      <c r="U442" s="129"/>
      <c r="V442" s="130"/>
      <c r="W442" s="130"/>
    </row>
    <row r="443" spans="1:23" ht="37.5" x14ac:dyDescent="0.4">
      <c r="A443" s="49"/>
      <c r="B443" s="8">
        <f t="shared" si="6"/>
        <v>431</v>
      </c>
      <c r="C443" s="41" t="s">
        <v>77</v>
      </c>
      <c r="D443" s="67" t="s">
        <v>71</v>
      </c>
      <c r="E443" s="86" t="s">
        <v>78</v>
      </c>
      <c r="F443" s="70" t="s">
        <v>113</v>
      </c>
      <c r="G443" s="70">
        <v>15</v>
      </c>
      <c r="H443" s="71">
        <v>25</v>
      </c>
      <c r="I443" s="82" t="str">
        <f ca="1">IF(INDIRECT("補記シート!D"&amp;17+G443*3)="","",INDIRECT("補記シート!D"&amp;17+G443*3))</f>
        <v/>
      </c>
      <c r="J443" s="83"/>
      <c r="K443" s="74" t="s">
        <v>62</v>
      </c>
      <c r="L443" s="75" t="s">
        <v>52</v>
      </c>
      <c r="M443" s="87" t="s">
        <v>163</v>
      </c>
      <c r="N443" s="90"/>
      <c r="O443" s="78">
        <v>10</v>
      </c>
      <c r="P443" s="79" t="s">
        <v>129</v>
      </c>
      <c r="Q443" s="128" t="s">
        <v>55</v>
      </c>
      <c r="R443" s="128"/>
      <c r="S443" s="128"/>
      <c r="T443" s="128"/>
      <c r="U443" s="131"/>
      <c r="V443" s="132"/>
      <c r="W443" s="132"/>
    </row>
    <row r="444" spans="1:23" ht="112.5" x14ac:dyDescent="0.4">
      <c r="A444" s="49"/>
      <c r="B444" s="8">
        <f t="shared" si="6"/>
        <v>432</v>
      </c>
      <c r="C444" s="41" t="s">
        <v>175</v>
      </c>
      <c r="D444" s="67" t="s">
        <v>54</v>
      </c>
      <c r="E444" s="86" t="s">
        <v>59</v>
      </c>
      <c r="F444" s="70" t="s">
        <v>113</v>
      </c>
      <c r="G444" s="70">
        <v>15</v>
      </c>
      <c r="H444" s="71">
        <v>26</v>
      </c>
      <c r="I444" s="50" t="str">
        <f ca="1">IF(I433="","",LEFT(I433,4)&amp;"/"&amp;MID(I433,5,2)&amp;"/"&amp;RIGHT(I433,2))</f>
        <v/>
      </c>
      <c r="J444" s="83"/>
      <c r="K444" s="74" t="s">
        <v>79</v>
      </c>
      <c r="L444" s="75" t="s">
        <v>52</v>
      </c>
      <c r="M444" s="54" t="s">
        <v>351</v>
      </c>
      <c r="N444" s="55" t="s">
        <v>352</v>
      </c>
      <c r="O444" s="78">
        <v>10</v>
      </c>
      <c r="P444" s="79" t="s">
        <v>129</v>
      </c>
      <c r="Q444" s="128" t="s">
        <v>55</v>
      </c>
      <c r="R444" s="128"/>
      <c r="S444" s="128"/>
      <c r="T444" s="128"/>
      <c r="U444" s="133"/>
      <c r="V444" s="132"/>
      <c r="W444" s="132"/>
    </row>
    <row r="445" spans="1:23" ht="56.25" x14ac:dyDescent="0.4">
      <c r="A445" s="49"/>
      <c r="B445" s="8">
        <f t="shared" si="6"/>
        <v>433</v>
      </c>
      <c r="C445" s="41" t="s">
        <v>176</v>
      </c>
      <c r="D445" s="67" t="s">
        <v>76</v>
      </c>
      <c r="E445" s="86" t="s">
        <v>59</v>
      </c>
      <c r="F445" s="70" t="s">
        <v>113</v>
      </c>
      <c r="G445" s="70">
        <v>15</v>
      </c>
      <c r="H445" s="71">
        <v>27</v>
      </c>
      <c r="I445" s="50" t="str">
        <f ca="1">LEFT(I430,4)&amp;"/"&amp;MID(I430,5,2)&amp;"/"&amp;RIGHT(I430,2)</f>
        <v>0//0</v>
      </c>
      <c r="J445" s="83"/>
      <c r="K445" s="74" t="s">
        <v>79</v>
      </c>
      <c r="L445" s="75" t="s">
        <v>52</v>
      </c>
      <c r="M445" s="94" t="s">
        <v>169</v>
      </c>
      <c r="N445" s="95"/>
      <c r="O445" s="78">
        <v>10</v>
      </c>
      <c r="P445" s="79" t="s">
        <v>115</v>
      </c>
      <c r="Q445" s="128" t="s">
        <v>55</v>
      </c>
      <c r="R445" s="128"/>
      <c r="S445" s="128"/>
      <c r="T445" s="128"/>
      <c r="U445" s="134"/>
      <c r="V445" s="135"/>
      <c r="W445" s="136"/>
    </row>
    <row r="446" spans="1:23" ht="56.25" x14ac:dyDescent="0.4">
      <c r="A446" s="49"/>
      <c r="B446" s="8">
        <f t="shared" si="6"/>
        <v>434</v>
      </c>
      <c r="C446" s="65" t="s">
        <v>178</v>
      </c>
      <c r="D446" s="56" t="s">
        <v>63</v>
      </c>
      <c r="E446" s="69" t="s">
        <v>60</v>
      </c>
      <c r="F446" s="70" t="s">
        <v>113</v>
      </c>
      <c r="G446" s="96">
        <v>15</v>
      </c>
      <c r="H446" s="71">
        <v>28</v>
      </c>
      <c r="I446" s="158">
        <v>401768</v>
      </c>
      <c r="J446" s="98"/>
      <c r="K446" s="99" t="s">
        <v>15</v>
      </c>
      <c r="L446" s="75" t="s">
        <v>52</v>
      </c>
      <c r="M446" s="76" t="s">
        <v>164</v>
      </c>
      <c r="N446" s="90" t="s">
        <v>165</v>
      </c>
      <c r="O446" s="78">
        <v>10</v>
      </c>
      <c r="P446" s="79" t="s">
        <v>115</v>
      </c>
      <c r="Q446" s="128" t="s">
        <v>55</v>
      </c>
      <c r="R446" s="128"/>
      <c r="S446" s="128"/>
      <c r="T446" s="128"/>
      <c r="U446" s="134"/>
      <c r="V446" s="135"/>
      <c r="W446" s="137"/>
    </row>
    <row r="447" spans="1:23" ht="19.5" thickBot="1" x14ac:dyDescent="0.45">
      <c r="A447" s="49"/>
      <c r="B447" s="177">
        <f t="shared" si="6"/>
        <v>435</v>
      </c>
      <c r="C447" s="178" t="s">
        <v>179</v>
      </c>
      <c r="D447" s="183" t="s">
        <v>76</v>
      </c>
      <c r="E447" s="100" t="s">
        <v>80</v>
      </c>
      <c r="F447" s="101" t="s">
        <v>114</v>
      </c>
      <c r="G447" s="101">
        <v>15</v>
      </c>
      <c r="H447" s="184">
        <v>29</v>
      </c>
      <c r="I447" s="102">
        <v>401768</v>
      </c>
      <c r="J447" s="103"/>
      <c r="K447" s="104" t="s">
        <v>15</v>
      </c>
      <c r="L447" s="105" t="s">
        <v>52</v>
      </c>
      <c r="M447" s="106" t="s">
        <v>164</v>
      </c>
      <c r="N447" s="107"/>
      <c r="O447" s="108">
        <v>10</v>
      </c>
      <c r="P447" s="109" t="s">
        <v>115</v>
      </c>
      <c r="Q447" s="138" t="s">
        <v>55</v>
      </c>
      <c r="R447" s="138"/>
      <c r="S447" s="138"/>
      <c r="T447" s="138"/>
      <c r="U447" s="139"/>
      <c r="V447" s="140"/>
      <c r="W447" s="140"/>
    </row>
    <row r="448" spans="1:23" s="49" customFormat="1" ht="19.5" thickTop="1" x14ac:dyDescent="0.4">
      <c r="B448" s="175">
        <f t="shared" si="6"/>
        <v>436</v>
      </c>
      <c r="C448" s="176" t="s">
        <v>82</v>
      </c>
      <c r="D448" s="179" t="s">
        <v>84</v>
      </c>
      <c r="E448" s="180" t="s">
        <v>85</v>
      </c>
      <c r="F448" s="181" t="s">
        <v>113</v>
      </c>
      <c r="G448" s="181">
        <v>16</v>
      </c>
      <c r="H448" s="182">
        <v>1</v>
      </c>
      <c r="I448" s="72"/>
      <c r="J448" s="73"/>
      <c r="K448" s="74" t="s">
        <v>15</v>
      </c>
      <c r="L448" s="75" t="s">
        <v>52</v>
      </c>
      <c r="M448" s="76" t="s">
        <v>53</v>
      </c>
      <c r="N448" s="77" t="s">
        <v>125</v>
      </c>
      <c r="O448" s="78" t="s">
        <v>86</v>
      </c>
      <c r="P448" s="79" t="s">
        <v>83</v>
      </c>
      <c r="Q448" s="79" t="s">
        <v>55</v>
      </c>
      <c r="R448" s="79" t="s">
        <v>86</v>
      </c>
      <c r="S448" s="79" t="s">
        <v>83</v>
      </c>
      <c r="T448" s="79" t="s">
        <v>87</v>
      </c>
      <c r="U448" s="80"/>
      <c r="V448" s="81">
        <v>50</v>
      </c>
      <c r="W448" s="81"/>
    </row>
    <row r="449" spans="2:23" s="49" customFormat="1" x14ac:dyDescent="0.4">
      <c r="B449" s="8">
        <f t="shared" si="6"/>
        <v>437</v>
      </c>
      <c r="C449" s="41" t="s">
        <v>89</v>
      </c>
      <c r="D449" s="42" t="s">
        <v>86</v>
      </c>
      <c r="E449" s="69" t="s">
        <v>90</v>
      </c>
      <c r="F449" s="70" t="s">
        <v>113</v>
      </c>
      <c r="G449" s="70">
        <v>16</v>
      </c>
      <c r="H449" s="71">
        <v>2</v>
      </c>
      <c r="I449" s="82"/>
      <c r="J449" s="83"/>
      <c r="K449" s="74" t="s">
        <v>15</v>
      </c>
      <c r="L449" s="75" t="s">
        <v>52</v>
      </c>
      <c r="M449" s="76" t="s">
        <v>53</v>
      </c>
      <c r="N449" s="77" t="s">
        <v>126</v>
      </c>
      <c r="O449" s="78" t="s">
        <v>86</v>
      </c>
      <c r="P449" s="79" t="s">
        <v>86</v>
      </c>
      <c r="Q449" s="79" t="s">
        <v>55</v>
      </c>
      <c r="R449" s="79" t="s">
        <v>87</v>
      </c>
      <c r="S449" s="79" t="s">
        <v>88</v>
      </c>
      <c r="T449" s="79" t="s">
        <v>88</v>
      </c>
      <c r="U449" s="80"/>
      <c r="V449" s="84">
        <v>50</v>
      </c>
      <c r="W449" s="84"/>
    </row>
    <row r="450" spans="2:23" s="49" customFormat="1" x14ac:dyDescent="0.4">
      <c r="B450" s="8">
        <f t="shared" si="6"/>
        <v>438</v>
      </c>
      <c r="C450" s="41" t="s">
        <v>91</v>
      </c>
      <c r="D450" s="42" t="s">
        <v>87</v>
      </c>
      <c r="E450" s="69" t="s">
        <v>92</v>
      </c>
      <c r="F450" s="70" t="s">
        <v>113</v>
      </c>
      <c r="G450" s="70">
        <v>16</v>
      </c>
      <c r="H450" s="71">
        <v>3</v>
      </c>
      <c r="I450" s="82"/>
      <c r="J450" s="83"/>
      <c r="K450" s="74" t="s">
        <v>15</v>
      </c>
      <c r="L450" s="75" t="s">
        <v>52</v>
      </c>
      <c r="M450" s="76" t="s">
        <v>53</v>
      </c>
      <c r="N450" s="77" t="s">
        <v>126</v>
      </c>
      <c r="O450" s="78" t="s">
        <v>93</v>
      </c>
      <c r="P450" s="79" t="s">
        <v>93</v>
      </c>
      <c r="Q450" s="79" t="s">
        <v>55</v>
      </c>
      <c r="R450" s="79" t="s">
        <v>87</v>
      </c>
      <c r="S450" s="79" t="s">
        <v>87</v>
      </c>
      <c r="T450" s="79" t="s">
        <v>88</v>
      </c>
      <c r="U450" s="85"/>
      <c r="V450" s="81">
        <v>50</v>
      </c>
      <c r="W450" s="84"/>
    </row>
    <row r="451" spans="2:23" s="49" customFormat="1" x14ac:dyDescent="0.4">
      <c r="B451" s="8">
        <f t="shared" si="6"/>
        <v>439</v>
      </c>
      <c r="C451" s="41" t="s">
        <v>94</v>
      </c>
      <c r="D451" s="67" t="s">
        <v>86</v>
      </c>
      <c r="E451" s="86" t="s">
        <v>92</v>
      </c>
      <c r="F451" s="70" t="s">
        <v>113</v>
      </c>
      <c r="G451" s="70">
        <v>16</v>
      </c>
      <c r="H451" s="71">
        <v>4</v>
      </c>
      <c r="I451" s="82"/>
      <c r="J451" s="83"/>
      <c r="K451" s="74" t="s">
        <v>15</v>
      </c>
      <c r="L451" s="75" t="s">
        <v>52</v>
      </c>
      <c r="M451" s="76" t="s">
        <v>53</v>
      </c>
      <c r="N451" s="77" t="s">
        <v>127</v>
      </c>
      <c r="O451" s="78" t="s">
        <v>88</v>
      </c>
      <c r="P451" s="79" t="s">
        <v>86</v>
      </c>
      <c r="Q451" s="79" t="s">
        <v>55</v>
      </c>
      <c r="R451" s="79" t="s">
        <v>87</v>
      </c>
      <c r="S451" s="79" t="s">
        <v>86</v>
      </c>
      <c r="T451" s="79" t="s">
        <v>87</v>
      </c>
      <c r="U451" s="85"/>
      <c r="V451" s="84">
        <v>50</v>
      </c>
      <c r="W451" s="84"/>
    </row>
    <row r="452" spans="2:23" s="49" customFormat="1" x14ac:dyDescent="0.4">
      <c r="B452" s="8">
        <f t="shared" si="6"/>
        <v>440</v>
      </c>
      <c r="C452" s="41" t="s">
        <v>95</v>
      </c>
      <c r="D452" s="42" t="s">
        <v>88</v>
      </c>
      <c r="E452" s="69" t="s">
        <v>92</v>
      </c>
      <c r="F452" s="70" t="s">
        <v>113</v>
      </c>
      <c r="G452" s="70">
        <v>16</v>
      </c>
      <c r="H452" s="71">
        <v>5</v>
      </c>
      <c r="I452" s="97"/>
      <c r="J452" s="83"/>
      <c r="K452" s="74" t="s">
        <v>15</v>
      </c>
      <c r="L452" s="75" t="s">
        <v>52</v>
      </c>
      <c r="M452" s="76" t="s">
        <v>53</v>
      </c>
      <c r="N452" s="77" t="s">
        <v>128</v>
      </c>
      <c r="O452" s="78" t="s">
        <v>88</v>
      </c>
      <c r="P452" s="79" t="s">
        <v>93</v>
      </c>
      <c r="Q452" s="79" t="s">
        <v>55</v>
      </c>
      <c r="R452" s="79" t="s">
        <v>88</v>
      </c>
      <c r="S452" s="79" t="s">
        <v>87</v>
      </c>
      <c r="T452" s="79" t="s">
        <v>88</v>
      </c>
      <c r="U452" s="85"/>
      <c r="V452" s="81">
        <v>50</v>
      </c>
      <c r="W452" s="84"/>
    </row>
    <row r="453" spans="2:23" s="49" customFormat="1" x14ac:dyDescent="0.4">
      <c r="B453" s="8">
        <f t="shared" si="6"/>
        <v>441</v>
      </c>
      <c r="C453" s="64" t="s">
        <v>17</v>
      </c>
      <c r="D453" s="42" t="s">
        <v>50</v>
      </c>
      <c r="E453" s="69" t="s">
        <v>51</v>
      </c>
      <c r="F453" s="70" t="s">
        <v>113</v>
      </c>
      <c r="G453" s="70">
        <v>16</v>
      </c>
      <c r="H453" s="71">
        <v>6</v>
      </c>
      <c r="I453" s="82">
        <v>711000</v>
      </c>
      <c r="J453" s="73"/>
      <c r="K453" s="74" t="s">
        <v>15</v>
      </c>
      <c r="L453" s="75" t="s">
        <v>52</v>
      </c>
      <c r="M453" s="76" t="s">
        <v>162</v>
      </c>
      <c r="N453" s="77"/>
      <c r="O453" s="78">
        <v>6</v>
      </c>
      <c r="P453" s="79" t="s">
        <v>129</v>
      </c>
      <c r="Q453" s="79" t="s">
        <v>121</v>
      </c>
      <c r="R453" s="79" t="s">
        <v>129</v>
      </c>
      <c r="S453" s="79">
        <v>6</v>
      </c>
      <c r="T453" s="79">
        <v>9</v>
      </c>
      <c r="U453" s="80"/>
      <c r="V453" s="84">
        <v>50</v>
      </c>
      <c r="W453" s="81"/>
    </row>
    <row r="454" spans="2:23" s="49" customFormat="1" x14ac:dyDescent="0.4">
      <c r="B454" s="8">
        <f t="shared" si="6"/>
        <v>442</v>
      </c>
      <c r="C454" s="54" t="s">
        <v>18</v>
      </c>
      <c r="D454" s="42" t="s">
        <v>56</v>
      </c>
      <c r="E454" s="69" t="s">
        <v>51</v>
      </c>
      <c r="F454" s="70" t="s">
        <v>113</v>
      </c>
      <c r="G454" s="70">
        <v>16</v>
      </c>
      <c r="H454" s="71">
        <v>7</v>
      </c>
      <c r="I454" s="82" t="s">
        <v>61</v>
      </c>
      <c r="J454" s="83"/>
      <c r="K454" s="74" t="s">
        <v>15</v>
      </c>
      <c r="L454" s="75" t="s">
        <v>52</v>
      </c>
      <c r="M454" s="76" t="s">
        <v>14</v>
      </c>
      <c r="N454" s="77"/>
      <c r="O454" s="78">
        <v>3</v>
      </c>
      <c r="P454" s="79" t="s">
        <v>129</v>
      </c>
      <c r="Q454" s="79" t="s">
        <v>122</v>
      </c>
      <c r="R454" s="79" t="s">
        <v>129</v>
      </c>
      <c r="S454" s="79">
        <v>3</v>
      </c>
      <c r="T454" s="79" t="s">
        <v>133</v>
      </c>
      <c r="U454" s="80"/>
      <c r="V454" s="81">
        <v>50</v>
      </c>
      <c r="W454" s="84"/>
    </row>
    <row r="455" spans="2:23" s="49" customFormat="1" ht="56.25" x14ac:dyDescent="0.4">
      <c r="B455" s="8">
        <f t="shared" si="6"/>
        <v>443</v>
      </c>
      <c r="C455" s="64" t="s">
        <v>19</v>
      </c>
      <c r="D455" s="52" t="s">
        <v>98</v>
      </c>
      <c r="E455" s="69" t="s">
        <v>57</v>
      </c>
      <c r="F455" s="70" t="s">
        <v>113</v>
      </c>
      <c r="G455" s="70">
        <v>16</v>
      </c>
      <c r="H455" s="71">
        <v>8</v>
      </c>
      <c r="I455" s="82">
        <f ca="1">INDIRECT("補記シート!D"&amp;18+3*(G455-1))</f>
        <v>0</v>
      </c>
      <c r="J455" s="83"/>
      <c r="K455" s="74" t="s">
        <v>62</v>
      </c>
      <c r="L455" s="75" t="s">
        <v>52</v>
      </c>
      <c r="M455" s="87" t="s">
        <v>106</v>
      </c>
      <c r="N455" s="77"/>
      <c r="O455" s="78">
        <v>7</v>
      </c>
      <c r="P455" s="79" t="s">
        <v>129</v>
      </c>
      <c r="Q455" s="79" t="s">
        <v>122</v>
      </c>
      <c r="R455" s="79" t="s">
        <v>129</v>
      </c>
      <c r="S455" s="79">
        <v>7</v>
      </c>
      <c r="T455" s="79" t="s">
        <v>134</v>
      </c>
      <c r="U455" s="85"/>
      <c r="V455" s="84">
        <v>50</v>
      </c>
      <c r="W455" s="84"/>
    </row>
    <row r="456" spans="2:23" s="49" customFormat="1" ht="131.25" x14ac:dyDescent="0.4">
      <c r="B456" s="8">
        <f t="shared" si="6"/>
        <v>444</v>
      </c>
      <c r="C456" s="54" t="s">
        <v>23</v>
      </c>
      <c r="D456" s="67" t="s">
        <v>96</v>
      </c>
      <c r="E456" s="86" t="s">
        <v>58</v>
      </c>
      <c r="F456" s="70" t="s">
        <v>113</v>
      </c>
      <c r="G456" s="70">
        <v>16</v>
      </c>
      <c r="H456" s="71">
        <v>9</v>
      </c>
      <c r="I456" s="82" t="e">
        <f ca="1">VLOOKUP(INDIRECT("'リリース・フラグ及び一時停止 解除に関する届出書'!E"&amp;31+G456),ツール処理シート!$I$3:$J$7,2,0)</f>
        <v>#N/A</v>
      </c>
      <c r="J456" s="83"/>
      <c r="K456" s="74" t="s">
        <v>64</v>
      </c>
      <c r="L456" s="88" t="s">
        <v>116</v>
      </c>
      <c r="M456" s="87" t="s">
        <v>110</v>
      </c>
      <c r="N456" s="77"/>
      <c r="O456" s="78">
        <v>1</v>
      </c>
      <c r="P456" s="79" t="s">
        <v>129</v>
      </c>
      <c r="Q456" s="79" t="s">
        <v>122</v>
      </c>
      <c r="R456" s="79" t="s">
        <v>129</v>
      </c>
      <c r="S456" s="79">
        <v>1</v>
      </c>
      <c r="T456" s="79" t="s">
        <v>133</v>
      </c>
      <c r="U456" s="85"/>
      <c r="V456" s="81">
        <v>50</v>
      </c>
      <c r="W456" s="84"/>
    </row>
    <row r="457" spans="2:23" s="49" customFormat="1" ht="37.5" x14ac:dyDescent="0.4">
      <c r="B457" s="8">
        <f t="shared" si="6"/>
        <v>445</v>
      </c>
      <c r="C457" s="64" t="s">
        <v>191</v>
      </c>
      <c r="D457" s="67" t="s">
        <v>96</v>
      </c>
      <c r="E457" s="86" t="s">
        <v>59</v>
      </c>
      <c r="F457" s="70" t="s">
        <v>113</v>
      </c>
      <c r="G457" s="70">
        <v>16</v>
      </c>
      <c r="H457" s="71">
        <v>10</v>
      </c>
      <c r="I457" s="82" t="str">
        <f ca="1">IF(INDIRECT("'リリース・フラグ及び一時停止 解除に関する届出書'!I"&amp;31+G457)="","",INDIRECT("'リリース・フラグ及び一時停止 解除に関する届出書'!I"&amp;31+G457))</f>
        <v/>
      </c>
      <c r="J457" s="83"/>
      <c r="K457" s="74" t="s">
        <v>64</v>
      </c>
      <c r="L457" s="88" t="s">
        <v>111</v>
      </c>
      <c r="M457" s="87" t="s">
        <v>75</v>
      </c>
      <c r="N457" s="77"/>
      <c r="O457" s="78">
        <v>11</v>
      </c>
      <c r="P457" s="79" t="s">
        <v>129</v>
      </c>
      <c r="Q457" s="79" t="s">
        <v>122</v>
      </c>
      <c r="R457" s="79" t="s">
        <v>129</v>
      </c>
      <c r="S457" s="79">
        <v>11</v>
      </c>
      <c r="T457" s="79" t="s">
        <v>133</v>
      </c>
      <c r="U457" s="85"/>
      <c r="V457" s="84">
        <v>50</v>
      </c>
      <c r="W457" s="84"/>
    </row>
    <row r="458" spans="2:23" s="49" customFormat="1" ht="75" x14ac:dyDescent="0.4">
      <c r="B458" s="8">
        <f t="shared" si="6"/>
        <v>446</v>
      </c>
      <c r="C458" s="54" t="s">
        <v>24</v>
      </c>
      <c r="D458" s="67" t="s">
        <v>99</v>
      </c>
      <c r="E458" s="86" t="s">
        <v>60</v>
      </c>
      <c r="F458" s="70" t="s">
        <v>113</v>
      </c>
      <c r="G458" s="70">
        <v>16</v>
      </c>
      <c r="H458" s="71">
        <v>11</v>
      </c>
      <c r="I458" s="50">
        <f ca="1">IF(INDIRECT("'リリース・フラグ及び一時停止 解除に関する届出書'!N"&amp;31+G458)&lt;&gt;"",INDIRECT("'リリース・フラグ及び一時停止 解除に関する届出書'!N"&amp;31+G458),ツール処理シート!I459)</f>
        <v>0</v>
      </c>
      <c r="J458" s="83"/>
      <c r="K458" s="74" t="s">
        <v>64</v>
      </c>
      <c r="L458" s="88" t="s">
        <v>112</v>
      </c>
      <c r="M458" s="87" t="s">
        <v>286</v>
      </c>
      <c r="N458" s="77"/>
      <c r="O458" s="78">
        <v>8</v>
      </c>
      <c r="P458" s="79" t="s">
        <v>129</v>
      </c>
      <c r="Q458" s="79" t="s">
        <v>122</v>
      </c>
      <c r="R458" s="79" t="s">
        <v>117</v>
      </c>
      <c r="S458" s="79">
        <v>8</v>
      </c>
      <c r="T458" s="79">
        <v>9</v>
      </c>
      <c r="U458" s="89"/>
      <c r="V458" s="81">
        <v>50</v>
      </c>
      <c r="W458" s="84"/>
    </row>
    <row r="459" spans="2:23" s="49" customFormat="1" ht="56.25" x14ac:dyDescent="0.4">
      <c r="B459" s="8">
        <f t="shared" si="6"/>
        <v>447</v>
      </c>
      <c r="C459" s="64" t="s">
        <v>170</v>
      </c>
      <c r="D459" s="67" t="s">
        <v>100</v>
      </c>
      <c r="E459" s="86" t="s">
        <v>59</v>
      </c>
      <c r="F459" s="70" t="s">
        <v>113</v>
      </c>
      <c r="G459" s="70">
        <v>16</v>
      </c>
      <c r="H459" s="71">
        <v>12</v>
      </c>
      <c r="I459" s="82">
        <f ca="1">INDIRECT("補記シート!D"&amp;16+G459*3)</f>
        <v>0</v>
      </c>
      <c r="J459" s="83"/>
      <c r="K459" s="74" t="s">
        <v>62</v>
      </c>
      <c r="L459" s="88" t="s">
        <v>52</v>
      </c>
      <c r="M459" s="87" t="s">
        <v>166</v>
      </c>
      <c r="N459" s="77"/>
      <c r="O459" s="78">
        <v>8</v>
      </c>
      <c r="P459" s="79" t="s">
        <v>129</v>
      </c>
      <c r="Q459" s="79" t="s">
        <v>122</v>
      </c>
      <c r="R459" s="79" t="s">
        <v>117</v>
      </c>
      <c r="S459" s="79">
        <v>8</v>
      </c>
      <c r="T459" s="79">
        <v>9</v>
      </c>
      <c r="U459" s="89"/>
      <c r="V459" s="84">
        <v>50</v>
      </c>
      <c r="W459" s="84"/>
    </row>
    <row r="460" spans="2:23" s="49" customFormat="1" ht="75" x14ac:dyDescent="0.4">
      <c r="B460" s="8">
        <f t="shared" si="6"/>
        <v>448</v>
      </c>
      <c r="C460" s="54" t="s">
        <v>20</v>
      </c>
      <c r="D460" s="67" t="s">
        <v>102</v>
      </c>
      <c r="E460" s="43" t="s">
        <v>59</v>
      </c>
      <c r="F460" s="8" t="s">
        <v>113</v>
      </c>
      <c r="G460" s="10">
        <v>16</v>
      </c>
      <c r="H460" s="41">
        <v>13</v>
      </c>
      <c r="I460" s="50" t="str">
        <f ca="1">IF(OR(INDIRECT("'リリース・フラグ及び一時停止 解除に関する届出書'!C"&amp;31+G460)="追加",INDIRECT("'リリース・フラグ及び一時停止 解除に関する届出書'!C"&amp;31+G460)="変更"),1,"")</f>
        <v/>
      </c>
      <c r="J460" s="51"/>
      <c r="K460" s="44" t="s">
        <v>64</v>
      </c>
      <c r="L460" s="11" t="s">
        <v>168</v>
      </c>
      <c r="M460" s="54" t="s">
        <v>189</v>
      </c>
      <c r="N460" s="55" t="s">
        <v>353</v>
      </c>
      <c r="O460" s="47">
        <v>1</v>
      </c>
      <c r="P460" s="9" t="s">
        <v>129</v>
      </c>
      <c r="Q460" s="9" t="s">
        <v>130</v>
      </c>
      <c r="R460" s="9" t="s">
        <v>117</v>
      </c>
      <c r="S460" s="9">
        <v>1</v>
      </c>
      <c r="T460" s="9">
        <v>9</v>
      </c>
      <c r="U460" s="11"/>
      <c r="V460" s="48">
        <v>50</v>
      </c>
      <c r="W460" s="48"/>
    </row>
    <row r="461" spans="2:23" s="49" customFormat="1" ht="37.5" x14ac:dyDescent="0.4">
      <c r="B461" s="8">
        <f t="shared" si="6"/>
        <v>449</v>
      </c>
      <c r="C461" s="54" t="s">
        <v>171</v>
      </c>
      <c r="D461" s="68" t="s">
        <v>101</v>
      </c>
      <c r="E461" s="86" t="s">
        <v>97</v>
      </c>
      <c r="F461" s="70" t="s">
        <v>113</v>
      </c>
      <c r="G461" s="75">
        <v>16</v>
      </c>
      <c r="H461" s="71">
        <v>14</v>
      </c>
      <c r="I461" s="82"/>
      <c r="J461" s="83"/>
      <c r="K461" s="74" t="s">
        <v>15</v>
      </c>
      <c r="L461" s="75" t="s">
        <v>52</v>
      </c>
      <c r="M461" s="87" t="s">
        <v>107</v>
      </c>
      <c r="N461" s="90"/>
      <c r="O461" s="78">
        <v>1</v>
      </c>
      <c r="P461" s="79" t="s">
        <v>129</v>
      </c>
      <c r="Q461" s="79" t="s">
        <v>131</v>
      </c>
      <c r="R461" s="79" t="s">
        <v>117</v>
      </c>
      <c r="S461" s="79">
        <v>1</v>
      </c>
      <c r="T461" s="79" t="s">
        <v>135</v>
      </c>
      <c r="U461" s="88"/>
      <c r="V461" s="84">
        <v>50</v>
      </c>
      <c r="W461" s="81"/>
    </row>
    <row r="462" spans="2:23" s="49" customFormat="1" ht="75" x14ac:dyDescent="0.4">
      <c r="B462" s="8">
        <f t="shared" ref="B462:B525" si="7">ROW()-12</f>
        <v>450</v>
      </c>
      <c r="C462" s="64" t="s">
        <v>172</v>
      </c>
      <c r="D462" s="67" t="s">
        <v>103</v>
      </c>
      <c r="E462" s="86" t="s">
        <v>67</v>
      </c>
      <c r="F462" s="70" t="s">
        <v>113</v>
      </c>
      <c r="G462" s="70">
        <v>16</v>
      </c>
      <c r="H462" s="71">
        <v>15</v>
      </c>
      <c r="I462" s="50" t="str">
        <f ca="1">IF(I460=1,TEXT(DATE(INDIRECT("'リリース・フラグ及び一時停止 解除に関する届出書'!I26"),INDIRECT("'リリース・フラグ及び一時停止 解除に関する届出書'!O26"),INDIRECT("'リリース・フラグ及び一時停止 解除に関する届出書'!U26")),"YYYYMMDD"),"")</f>
        <v/>
      </c>
      <c r="J462" s="83"/>
      <c r="K462" s="74" t="s">
        <v>64</v>
      </c>
      <c r="L462" s="88" t="s">
        <v>167</v>
      </c>
      <c r="M462" s="87" t="s">
        <v>190</v>
      </c>
      <c r="N462" s="90"/>
      <c r="O462" s="78">
        <v>8</v>
      </c>
      <c r="P462" s="79" t="s">
        <v>129</v>
      </c>
      <c r="Q462" s="79" t="s">
        <v>124</v>
      </c>
      <c r="R462" s="79" t="s">
        <v>117</v>
      </c>
      <c r="S462" s="79">
        <v>8</v>
      </c>
      <c r="T462" s="79">
        <v>9</v>
      </c>
      <c r="U462" s="80" t="s">
        <v>138</v>
      </c>
      <c r="V462" s="81">
        <v>50</v>
      </c>
      <c r="W462" s="84"/>
    </row>
    <row r="463" spans="2:23" s="49" customFormat="1" ht="37.5" x14ac:dyDescent="0.4">
      <c r="B463" s="8">
        <f t="shared" si="7"/>
        <v>451</v>
      </c>
      <c r="C463" s="54" t="s">
        <v>173</v>
      </c>
      <c r="D463" s="67" t="s">
        <v>54</v>
      </c>
      <c r="E463" s="86" t="s">
        <v>65</v>
      </c>
      <c r="F463" s="70" t="s">
        <v>113</v>
      </c>
      <c r="G463" s="70">
        <v>16</v>
      </c>
      <c r="H463" s="71">
        <v>16</v>
      </c>
      <c r="I463" s="82"/>
      <c r="J463" s="83"/>
      <c r="K463" s="74" t="s">
        <v>15</v>
      </c>
      <c r="L463" s="75" t="s">
        <v>52</v>
      </c>
      <c r="M463" s="76" t="s">
        <v>53</v>
      </c>
      <c r="N463" s="77"/>
      <c r="O463" s="78">
        <v>1</v>
      </c>
      <c r="P463" s="79" t="s">
        <v>129</v>
      </c>
      <c r="Q463" s="79" t="s">
        <v>131</v>
      </c>
      <c r="R463" s="79" t="s">
        <v>117</v>
      </c>
      <c r="S463" s="79">
        <v>1</v>
      </c>
      <c r="T463" s="79" t="s">
        <v>66</v>
      </c>
      <c r="U463" s="89"/>
      <c r="V463" s="84">
        <v>50</v>
      </c>
      <c r="W463" s="84"/>
    </row>
    <row r="464" spans="2:23" s="49" customFormat="1" x14ac:dyDescent="0.4">
      <c r="B464" s="8">
        <f t="shared" si="7"/>
        <v>452</v>
      </c>
      <c r="C464" s="54" t="s">
        <v>174</v>
      </c>
      <c r="D464" s="67" t="s">
        <v>96</v>
      </c>
      <c r="E464" s="91" t="s">
        <v>67</v>
      </c>
      <c r="F464" s="70" t="s">
        <v>113</v>
      </c>
      <c r="G464" s="75">
        <v>16</v>
      </c>
      <c r="H464" s="71">
        <v>17</v>
      </c>
      <c r="I464" s="82">
        <v>29991231</v>
      </c>
      <c r="J464" s="83"/>
      <c r="K464" s="74" t="s">
        <v>109</v>
      </c>
      <c r="L464" s="88" t="s">
        <v>52</v>
      </c>
      <c r="M464" s="87" t="s">
        <v>108</v>
      </c>
      <c r="N464" s="90"/>
      <c r="O464" s="78">
        <v>8</v>
      </c>
      <c r="P464" s="79" t="s">
        <v>129</v>
      </c>
      <c r="Q464" s="79" t="s">
        <v>131</v>
      </c>
      <c r="R464" s="79" t="s">
        <v>117</v>
      </c>
      <c r="S464" s="79">
        <v>8</v>
      </c>
      <c r="T464" s="79">
        <v>9</v>
      </c>
      <c r="U464" s="88"/>
      <c r="V464" s="81">
        <v>50</v>
      </c>
      <c r="W464" s="84"/>
    </row>
    <row r="465" spans="1:23" s="49" customFormat="1" ht="37.5" x14ac:dyDescent="0.4">
      <c r="B465" s="8">
        <f t="shared" si="7"/>
        <v>453</v>
      </c>
      <c r="C465" s="54" t="s">
        <v>204</v>
      </c>
      <c r="D465" s="67" t="s">
        <v>54</v>
      </c>
      <c r="E465" s="86" t="s">
        <v>69</v>
      </c>
      <c r="F465" s="70" t="s">
        <v>113</v>
      </c>
      <c r="G465" s="70">
        <v>16</v>
      </c>
      <c r="H465" s="71">
        <v>18</v>
      </c>
      <c r="I465" s="82"/>
      <c r="J465" s="83"/>
      <c r="K465" s="74" t="s">
        <v>15</v>
      </c>
      <c r="L465" s="75" t="s">
        <v>52</v>
      </c>
      <c r="M465" s="76" t="s">
        <v>53</v>
      </c>
      <c r="N465" s="77"/>
      <c r="O465" s="78">
        <v>1</v>
      </c>
      <c r="P465" s="79" t="s">
        <v>129</v>
      </c>
      <c r="Q465" s="79" t="s">
        <v>131</v>
      </c>
      <c r="R465" s="79" t="s">
        <v>117</v>
      </c>
      <c r="S465" s="79">
        <v>1</v>
      </c>
      <c r="T465" s="79" t="s">
        <v>66</v>
      </c>
      <c r="U465" s="89"/>
      <c r="V465" s="84">
        <v>50</v>
      </c>
      <c r="W465" s="84"/>
    </row>
    <row r="466" spans="1:23" s="49" customFormat="1" ht="75" x14ac:dyDescent="0.4">
      <c r="B466" s="8">
        <f t="shared" si="7"/>
        <v>454</v>
      </c>
      <c r="C466" s="54" t="s">
        <v>205</v>
      </c>
      <c r="D466" s="67" t="s">
        <v>104</v>
      </c>
      <c r="E466" s="91" t="s">
        <v>70</v>
      </c>
      <c r="F466" s="70" t="s">
        <v>113</v>
      </c>
      <c r="G466" s="70">
        <v>16</v>
      </c>
      <c r="H466" s="71">
        <v>19</v>
      </c>
      <c r="I466" s="82" t="str">
        <f ca="1">IF(INDIRECT("'リリース・フラグ及び一時停止 解除に関する届出書'!W"&amp;31+G466)="リリース実行可","RELE",IF(INDIRECT("'リリース・フラグ及び一時停止 解除に関する届出書'!W"&amp;31+G466)="リリース実行不可","NREL",""))</f>
        <v>RELE</v>
      </c>
      <c r="J466" s="83"/>
      <c r="K466" s="74" t="s">
        <v>64</v>
      </c>
      <c r="L466" s="88" t="s">
        <v>118</v>
      </c>
      <c r="M466" s="87" t="s">
        <v>119</v>
      </c>
      <c r="N466" s="77"/>
      <c r="O466" s="78">
        <v>4</v>
      </c>
      <c r="P466" s="79" t="s">
        <v>129</v>
      </c>
      <c r="Q466" s="79" t="s">
        <v>123</v>
      </c>
      <c r="R466" s="79" t="s">
        <v>117</v>
      </c>
      <c r="S466" s="79">
        <v>4</v>
      </c>
      <c r="T466" s="79" t="s">
        <v>136</v>
      </c>
      <c r="U466" s="80" t="s">
        <v>138</v>
      </c>
      <c r="V466" s="81">
        <v>50</v>
      </c>
      <c r="W466" s="84"/>
    </row>
    <row r="467" spans="1:23" s="49" customFormat="1" ht="37.5" x14ac:dyDescent="0.4">
      <c r="B467" s="8">
        <f t="shared" si="7"/>
        <v>455</v>
      </c>
      <c r="C467" s="54" t="s">
        <v>206</v>
      </c>
      <c r="D467" s="67" t="s">
        <v>63</v>
      </c>
      <c r="E467" s="86" t="s">
        <v>69</v>
      </c>
      <c r="F467" s="70" t="s">
        <v>113</v>
      </c>
      <c r="G467" s="70">
        <v>16</v>
      </c>
      <c r="H467" s="71">
        <v>20</v>
      </c>
      <c r="I467" s="82"/>
      <c r="J467" s="83"/>
      <c r="K467" s="74" t="s">
        <v>15</v>
      </c>
      <c r="L467" s="75" t="s">
        <v>52</v>
      </c>
      <c r="M467" s="76" t="s">
        <v>53</v>
      </c>
      <c r="N467" s="77"/>
      <c r="O467" s="78">
        <v>1</v>
      </c>
      <c r="P467" s="79" t="s">
        <v>129</v>
      </c>
      <c r="Q467" s="79" t="s">
        <v>131</v>
      </c>
      <c r="R467" s="79" t="s">
        <v>117</v>
      </c>
      <c r="S467" s="79">
        <v>1</v>
      </c>
      <c r="T467" s="79" t="s">
        <v>66</v>
      </c>
      <c r="U467" s="89"/>
      <c r="V467" s="84">
        <v>50</v>
      </c>
      <c r="W467" s="84"/>
    </row>
    <row r="468" spans="1:23" s="49" customFormat="1" ht="75" x14ac:dyDescent="0.4">
      <c r="B468" s="8">
        <f t="shared" si="7"/>
        <v>456</v>
      </c>
      <c r="C468" s="54" t="s">
        <v>207</v>
      </c>
      <c r="D468" s="67" t="s">
        <v>105</v>
      </c>
      <c r="E468" s="91" t="s">
        <v>70</v>
      </c>
      <c r="F468" s="70" t="s">
        <v>113</v>
      </c>
      <c r="G468" s="70">
        <v>16</v>
      </c>
      <c r="H468" s="71">
        <v>21</v>
      </c>
      <c r="I468" s="50" t="str">
        <f ca="1">IF(INDIRECT("'リリース・フラグ及び一時停止 解除に関する届出書'!R"&amp;31+G468)="リリース実行可","RELE",IF(INDIRECT("'リリース・フラグ及び一時停止 解除に関する届出書'!R"&amp;31+G468)="リリース実行不可","NREL",""))</f>
        <v>RELE</v>
      </c>
      <c r="J468" s="83"/>
      <c r="K468" s="74" t="s">
        <v>64</v>
      </c>
      <c r="L468" s="88" t="s">
        <v>118</v>
      </c>
      <c r="M468" s="87" t="s">
        <v>119</v>
      </c>
      <c r="N468" s="77"/>
      <c r="O468" s="78">
        <v>4</v>
      </c>
      <c r="P468" s="79" t="s">
        <v>129</v>
      </c>
      <c r="Q468" s="79" t="s">
        <v>124</v>
      </c>
      <c r="R468" s="79" t="s">
        <v>117</v>
      </c>
      <c r="S468" s="79">
        <v>4</v>
      </c>
      <c r="T468" s="79" t="s">
        <v>137</v>
      </c>
      <c r="U468" s="80" t="s">
        <v>138</v>
      </c>
      <c r="V468" s="81">
        <v>50</v>
      </c>
      <c r="W468" s="84"/>
    </row>
    <row r="469" spans="1:23" s="49" customFormat="1" x14ac:dyDescent="0.4">
      <c r="B469" s="8">
        <f t="shared" si="7"/>
        <v>457</v>
      </c>
      <c r="C469" s="54" t="s">
        <v>21</v>
      </c>
      <c r="D469" s="67" t="s">
        <v>63</v>
      </c>
      <c r="E469" s="86" t="s">
        <v>72</v>
      </c>
      <c r="F469" s="70" t="s">
        <v>113</v>
      </c>
      <c r="G469" s="70">
        <v>16</v>
      </c>
      <c r="H469" s="71">
        <v>22</v>
      </c>
      <c r="I469" s="82"/>
      <c r="J469" s="83"/>
      <c r="K469" s="74" t="s">
        <v>15</v>
      </c>
      <c r="L469" s="75" t="s">
        <v>52</v>
      </c>
      <c r="M469" s="76" t="s">
        <v>53</v>
      </c>
      <c r="N469" s="77"/>
      <c r="O469" s="78">
        <v>1</v>
      </c>
      <c r="P469" s="79" t="s">
        <v>129</v>
      </c>
      <c r="Q469" s="79" t="s">
        <v>131</v>
      </c>
      <c r="R469" s="79" t="s">
        <v>117</v>
      </c>
      <c r="S469" s="79">
        <v>1</v>
      </c>
      <c r="T469" s="79" t="s">
        <v>73</v>
      </c>
      <c r="U469" s="89"/>
      <c r="V469" s="84">
        <v>50</v>
      </c>
      <c r="W469" s="84"/>
    </row>
    <row r="470" spans="1:23" s="49" customFormat="1" ht="75" x14ac:dyDescent="0.4">
      <c r="B470" s="8">
        <f t="shared" si="7"/>
        <v>458</v>
      </c>
      <c r="C470" s="54" t="s">
        <v>25</v>
      </c>
      <c r="D470" s="67" t="s">
        <v>105</v>
      </c>
      <c r="E470" s="91" t="s">
        <v>74</v>
      </c>
      <c r="F470" s="70" t="s">
        <v>113</v>
      </c>
      <c r="G470" s="70">
        <v>16</v>
      </c>
      <c r="H470" s="71">
        <v>23</v>
      </c>
      <c r="I470" s="157" t="str">
        <f ca="1">IF(INDIRECT("'リリース・フラグ及び一時停止 解除に関する届出書'!AB"&amp;31+G470)="解除","0000",IF(INDIRECT("'リリース・フラグ及び一時停止 解除に関する届出書'!AB"&amp;31+G470)="一時停止","9999",""))</f>
        <v/>
      </c>
      <c r="J470" s="83"/>
      <c r="K470" s="74" t="s">
        <v>64</v>
      </c>
      <c r="L470" s="92" t="s">
        <v>120</v>
      </c>
      <c r="M470" s="87" t="s">
        <v>139</v>
      </c>
      <c r="N470" s="90"/>
      <c r="O470" s="78">
        <v>4</v>
      </c>
      <c r="P470" s="79" t="s">
        <v>129</v>
      </c>
      <c r="Q470" s="79" t="s">
        <v>68</v>
      </c>
      <c r="R470" s="79" t="s">
        <v>117</v>
      </c>
      <c r="S470" s="79">
        <v>4</v>
      </c>
      <c r="T470" s="79">
        <v>9</v>
      </c>
      <c r="U470" s="80" t="s">
        <v>138</v>
      </c>
      <c r="V470" s="81">
        <v>50</v>
      </c>
      <c r="W470" s="93"/>
    </row>
    <row r="471" spans="1:23" x14ac:dyDescent="0.4">
      <c r="A471" s="49"/>
      <c r="B471" s="8">
        <f t="shared" si="7"/>
        <v>459</v>
      </c>
      <c r="C471" s="63" t="s">
        <v>177</v>
      </c>
      <c r="D471" s="45" t="s">
        <v>140</v>
      </c>
      <c r="E471" s="53" t="s">
        <v>141</v>
      </c>
      <c r="F471" s="70" t="s">
        <v>113</v>
      </c>
      <c r="G471" s="63">
        <v>16</v>
      </c>
      <c r="H471" s="71">
        <v>24</v>
      </c>
      <c r="I471" s="50"/>
      <c r="J471" s="51"/>
      <c r="K471" s="44" t="s">
        <v>62</v>
      </c>
      <c r="L471" s="10" t="s">
        <v>52</v>
      </c>
      <c r="M471" s="45"/>
      <c r="N471" s="46"/>
      <c r="O471" s="47" t="s">
        <v>142</v>
      </c>
      <c r="P471" s="79" t="s">
        <v>129</v>
      </c>
      <c r="Q471" s="128" t="s">
        <v>55</v>
      </c>
      <c r="R471" s="128"/>
      <c r="S471" s="128"/>
      <c r="T471" s="128"/>
      <c r="U471" s="129"/>
      <c r="V471" s="130"/>
      <c r="W471" s="130"/>
    </row>
    <row r="472" spans="1:23" ht="37.5" x14ac:dyDescent="0.4">
      <c r="A472" s="49"/>
      <c r="B472" s="8">
        <f t="shared" si="7"/>
        <v>460</v>
      </c>
      <c r="C472" s="41" t="s">
        <v>77</v>
      </c>
      <c r="D472" s="67" t="s">
        <v>71</v>
      </c>
      <c r="E472" s="86" t="s">
        <v>78</v>
      </c>
      <c r="F472" s="70" t="s">
        <v>113</v>
      </c>
      <c r="G472" s="70">
        <v>16</v>
      </c>
      <c r="H472" s="71">
        <v>25</v>
      </c>
      <c r="I472" s="82" t="str">
        <f ca="1">IF(INDIRECT("補記シート!D"&amp;17+G472*3)="","",INDIRECT("補記シート!D"&amp;17+G472*3))</f>
        <v/>
      </c>
      <c r="J472" s="83"/>
      <c r="K472" s="74" t="s">
        <v>62</v>
      </c>
      <c r="L472" s="75" t="s">
        <v>52</v>
      </c>
      <c r="M472" s="87" t="s">
        <v>163</v>
      </c>
      <c r="N472" s="90"/>
      <c r="O472" s="78">
        <v>10</v>
      </c>
      <c r="P472" s="79" t="s">
        <v>129</v>
      </c>
      <c r="Q472" s="128" t="s">
        <v>55</v>
      </c>
      <c r="R472" s="128"/>
      <c r="S472" s="128"/>
      <c r="T472" s="128"/>
      <c r="U472" s="131"/>
      <c r="V472" s="132"/>
      <c r="W472" s="132"/>
    </row>
    <row r="473" spans="1:23" ht="112.5" x14ac:dyDescent="0.4">
      <c r="A473" s="49"/>
      <c r="B473" s="8">
        <f t="shared" si="7"/>
        <v>461</v>
      </c>
      <c r="C473" s="41" t="s">
        <v>175</v>
      </c>
      <c r="D473" s="67" t="s">
        <v>54</v>
      </c>
      <c r="E473" s="86" t="s">
        <v>59</v>
      </c>
      <c r="F473" s="70" t="s">
        <v>113</v>
      </c>
      <c r="G473" s="70">
        <v>16</v>
      </c>
      <c r="H473" s="71">
        <v>26</v>
      </c>
      <c r="I473" s="50" t="str">
        <f ca="1">IF(I462="","",LEFT(I462,4)&amp;"/"&amp;MID(I462,5,2)&amp;"/"&amp;RIGHT(I462,2))</f>
        <v/>
      </c>
      <c r="J473" s="83"/>
      <c r="K473" s="74" t="s">
        <v>79</v>
      </c>
      <c r="L473" s="75" t="s">
        <v>52</v>
      </c>
      <c r="M473" s="54" t="s">
        <v>351</v>
      </c>
      <c r="N473" s="55" t="s">
        <v>352</v>
      </c>
      <c r="O473" s="78">
        <v>10</v>
      </c>
      <c r="P473" s="79" t="s">
        <v>129</v>
      </c>
      <c r="Q473" s="128" t="s">
        <v>55</v>
      </c>
      <c r="R473" s="128"/>
      <c r="S473" s="128"/>
      <c r="T473" s="128"/>
      <c r="U473" s="133"/>
      <c r="V473" s="132"/>
      <c r="W473" s="132"/>
    </row>
    <row r="474" spans="1:23" ht="56.25" x14ac:dyDescent="0.4">
      <c r="A474" s="49"/>
      <c r="B474" s="8">
        <f t="shared" si="7"/>
        <v>462</v>
      </c>
      <c r="C474" s="41" t="s">
        <v>176</v>
      </c>
      <c r="D474" s="67" t="s">
        <v>76</v>
      </c>
      <c r="E474" s="86" t="s">
        <v>59</v>
      </c>
      <c r="F474" s="70" t="s">
        <v>113</v>
      </c>
      <c r="G474" s="70">
        <v>16</v>
      </c>
      <c r="H474" s="71">
        <v>27</v>
      </c>
      <c r="I474" s="50" t="str">
        <f ca="1">LEFT(I459,4)&amp;"/"&amp;MID(I459,5,2)&amp;"/"&amp;RIGHT(I459,2)</f>
        <v>0//0</v>
      </c>
      <c r="J474" s="83"/>
      <c r="K474" s="74" t="s">
        <v>79</v>
      </c>
      <c r="L474" s="75" t="s">
        <v>52</v>
      </c>
      <c r="M474" s="94" t="s">
        <v>169</v>
      </c>
      <c r="N474" s="95"/>
      <c r="O474" s="78">
        <v>10</v>
      </c>
      <c r="P474" s="79" t="s">
        <v>115</v>
      </c>
      <c r="Q474" s="128" t="s">
        <v>55</v>
      </c>
      <c r="R474" s="128"/>
      <c r="S474" s="128"/>
      <c r="T474" s="128"/>
      <c r="U474" s="134"/>
      <c r="V474" s="135"/>
      <c r="W474" s="136"/>
    </row>
    <row r="475" spans="1:23" ht="56.25" x14ac:dyDescent="0.4">
      <c r="A475" s="49"/>
      <c r="B475" s="8">
        <f t="shared" si="7"/>
        <v>463</v>
      </c>
      <c r="C475" s="65" t="s">
        <v>178</v>
      </c>
      <c r="D475" s="56" t="s">
        <v>63</v>
      </c>
      <c r="E475" s="69" t="s">
        <v>60</v>
      </c>
      <c r="F475" s="70" t="s">
        <v>113</v>
      </c>
      <c r="G475" s="96">
        <v>16</v>
      </c>
      <c r="H475" s="71">
        <v>28</v>
      </c>
      <c r="I475" s="158">
        <v>401768</v>
      </c>
      <c r="J475" s="98"/>
      <c r="K475" s="99" t="s">
        <v>15</v>
      </c>
      <c r="L475" s="75" t="s">
        <v>52</v>
      </c>
      <c r="M475" s="76" t="s">
        <v>164</v>
      </c>
      <c r="N475" s="90" t="s">
        <v>165</v>
      </c>
      <c r="O475" s="78">
        <v>10</v>
      </c>
      <c r="P475" s="79" t="s">
        <v>115</v>
      </c>
      <c r="Q475" s="128" t="s">
        <v>55</v>
      </c>
      <c r="R475" s="128"/>
      <c r="S475" s="128"/>
      <c r="T475" s="128"/>
      <c r="U475" s="134"/>
      <c r="V475" s="135"/>
      <c r="W475" s="137"/>
    </row>
    <row r="476" spans="1:23" ht="19.5" thickBot="1" x14ac:dyDescent="0.45">
      <c r="A476" s="49"/>
      <c r="B476" s="177">
        <f t="shared" si="7"/>
        <v>464</v>
      </c>
      <c r="C476" s="178" t="s">
        <v>179</v>
      </c>
      <c r="D476" s="183" t="s">
        <v>76</v>
      </c>
      <c r="E476" s="100" t="s">
        <v>80</v>
      </c>
      <c r="F476" s="101" t="s">
        <v>114</v>
      </c>
      <c r="G476" s="101">
        <v>16</v>
      </c>
      <c r="H476" s="184">
        <v>29</v>
      </c>
      <c r="I476" s="102">
        <v>401768</v>
      </c>
      <c r="J476" s="103"/>
      <c r="K476" s="104" t="s">
        <v>15</v>
      </c>
      <c r="L476" s="105" t="s">
        <v>52</v>
      </c>
      <c r="M476" s="106" t="s">
        <v>164</v>
      </c>
      <c r="N476" s="107"/>
      <c r="O476" s="108">
        <v>10</v>
      </c>
      <c r="P476" s="109" t="s">
        <v>115</v>
      </c>
      <c r="Q476" s="138" t="s">
        <v>55</v>
      </c>
      <c r="R476" s="138"/>
      <c r="S476" s="138"/>
      <c r="T476" s="138"/>
      <c r="U476" s="139"/>
      <c r="V476" s="140"/>
      <c r="W476" s="140"/>
    </row>
    <row r="477" spans="1:23" s="49" customFormat="1" ht="19.5" thickTop="1" x14ac:dyDescent="0.4">
      <c r="B477" s="175">
        <f t="shared" si="7"/>
        <v>465</v>
      </c>
      <c r="C477" s="176" t="s">
        <v>82</v>
      </c>
      <c r="D477" s="179" t="s">
        <v>84</v>
      </c>
      <c r="E477" s="180" t="s">
        <v>85</v>
      </c>
      <c r="F477" s="181" t="s">
        <v>113</v>
      </c>
      <c r="G477" s="181">
        <v>17</v>
      </c>
      <c r="H477" s="182">
        <v>1</v>
      </c>
      <c r="I477" s="72"/>
      <c r="J477" s="73"/>
      <c r="K477" s="74" t="s">
        <v>15</v>
      </c>
      <c r="L477" s="75" t="s">
        <v>52</v>
      </c>
      <c r="M477" s="76" t="s">
        <v>53</v>
      </c>
      <c r="N477" s="77" t="s">
        <v>125</v>
      </c>
      <c r="O477" s="78" t="s">
        <v>86</v>
      </c>
      <c r="P477" s="79" t="s">
        <v>83</v>
      </c>
      <c r="Q477" s="79" t="s">
        <v>55</v>
      </c>
      <c r="R477" s="79" t="s">
        <v>86</v>
      </c>
      <c r="S477" s="79" t="s">
        <v>83</v>
      </c>
      <c r="T477" s="79" t="s">
        <v>87</v>
      </c>
      <c r="U477" s="80"/>
      <c r="V477" s="81">
        <v>50</v>
      </c>
      <c r="W477" s="81"/>
    </row>
    <row r="478" spans="1:23" s="49" customFormat="1" x14ac:dyDescent="0.4">
      <c r="B478" s="8">
        <f t="shared" si="7"/>
        <v>466</v>
      </c>
      <c r="C478" s="41" t="s">
        <v>89</v>
      </c>
      <c r="D478" s="42" t="s">
        <v>86</v>
      </c>
      <c r="E478" s="69" t="s">
        <v>90</v>
      </c>
      <c r="F478" s="70" t="s">
        <v>113</v>
      </c>
      <c r="G478" s="70">
        <v>17</v>
      </c>
      <c r="H478" s="71">
        <v>2</v>
      </c>
      <c r="I478" s="82"/>
      <c r="J478" s="83"/>
      <c r="K478" s="74" t="s">
        <v>15</v>
      </c>
      <c r="L478" s="75" t="s">
        <v>52</v>
      </c>
      <c r="M478" s="76" t="s">
        <v>53</v>
      </c>
      <c r="N478" s="77" t="s">
        <v>126</v>
      </c>
      <c r="O478" s="78" t="s">
        <v>86</v>
      </c>
      <c r="P478" s="79" t="s">
        <v>86</v>
      </c>
      <c r="Q478" s="79" t="s">
        <v>55</v>
      </c>
      <c r="R478" s="79" t="s">
        <v>87</v>
      </c>
      <c r="S478" s="79" t="s">
        <v>88</v>
      </c>
      <c r="T478" s="79" t="s">
        <v>88</v>
      </c>
      <c r="U478" s="80"/>
      <c r="V478" s="84">
        <v>50</v>
      </c>
      <c r="W478" s="84"/>
    </row>
    <row r="479" spans="1:23" s="49" customFormat="1" x14ac:dyDescent="0.4">
      <c r="B479" s="8">
        <f t="shared" si="7"/>
        <v>467</v>
      </c>
      <c r="C479" s="41" t="s">
        <v>91</v>
      </c>
      <c r="D479" s="42" t="s">
        <v>87</v>
      </c>
      <c r="E479" s="69" t="s">
        <v>92</v>
      </c>
      <c r="F479" s="70" t="s">
        <v>113</v>
      </c>
      <c r="G479" s="70">
        <v>17</v>
      </c>
      <c r="H479" s="71">
        <v>3</v>
      </c>
      <c r="I479" s="82"/>
      <c r="J479" s="83"/>
      <c r="K479" s="74" t="s">
        <v>15</v>
      </c>
      <c r="L479" s="75" t="s">
        <v>52</v>
      </c>
      <c r="M479" s="76" t="s">
        <v>53</v>
      </c>
      <c r="N479" s="77" t="s">
        <v>126</v>
      </c>
      <c r="O479" s="78" t="s">
        <v>93</v>
      </c>
      <c r="P479" s="79" t="s">
        <v>93</v>
      </c>
      <c r="Q479" s="79" t="s">
        <v>55</v>
      </c>
      <c r="R479" s="79" t="s">
        <v>87</v>
      </c>
      <c r="S479" s="79" t="s">
        <v>87</v>
      </c>
      <c r="T479" s="79" t="s">
        <v>88</v>
      </c>
      <c r="U479" s="85"/>
      <c r="V479" s="81">
        <v>50</v>
      </c>
      <c r="W479" s="84"/>
    </row>
    <row r="480" spans="1:23" s="49" customFormat="1" x14ac:dyDescent="0.4">
      <c r="B480" s="8">
        <f t="shared" si="7"/>
        <v>468</v>
      </c>
      <c r="C480" s="41" t="s">
        <v>94</v>
      </c>
      <c r="D480" s="67" t="s">
        <v>86</v>
      </c>
      <c r="E480" s="86" t="s">
        <v>92</v>
      </c>
      <c r="F480" s="70" t="s">
        <v>113</v>
      </c>
      <c r="G480" s="70">
        <v>17</v>
      </c>
      <c r="H480" s="71">
        <v>4</v>
      </c>
      <c r="I480" s="82"/>
      <c r="J480" s="83"/>
      <c r="K480" s="74" t="s">
        <v>15</v>
      </c>
      <c r="L480" s="75" t="s">
        <v>52</v>
      </c>
      <c r="M480" s="76" t="s">
        <v>53</v>
      </c>
      <c r="N480" s="77" t="s">
        <v>127</v>
      </c>
      <c r="O480" s="78" t="s">
        <v>88</v>
      </c>
      <c r="P480" s="79" t="s">
        <v>86</v>
      </c>
      <c r="Q480" s="79" t="s">
        <v>55</v>
      </c>
      <c r="R480" s="79" t="s">
        <v>87</v>
      </c>
      <c r="S480" s="79" t="s">
        <v>86</v>
      </c>
      <c r="T480" s="79" t="s">
        <v>87</v>
      </c>
      <c r="U480" s="85"/>
      <c r="V480" s="84">
        <v>50</v>
      </c>
      <c r="W480" s="84"/>
    </row>
    <row r="481" spans="2:23" s="49" customFormat="1" x14ac:dyDescent="0.4">
      <c r="B481" s="8">
        <f t="shared" si="7"/>
        <v>469</v>
      </c>
      <c r="C481" s="41" t="s">
        <v>95</v>
      </c>
      <c r="D481" s="42" t="s">
        <v>88</v>
      </c>
      <c r="E481" s="69" t="s">
        <v>92</v>
      </c>
      <c r="F481" s="70" t="s">
        <v>113</v>
      </c>
      <c r="G481" s="70">
        <v>17</v>
      </c>
      <c r="H481" s="71">
        <v>5</v>
      </c>
      <c r="I481" s="97"/>
      <c r="J481" s="83"/>
      <c r="K481" s="74" t="s">
        <v>15</v>
      </c>
      <c r="L481" s="75" t="s">
        <v>52</v>
      </c>
      <c r="M481" s="76" t="s">
        <v>53</v>
      </c>
      <c r="N481" s="77" t="s">
        <v>128</v>
      </c>
      <c r="O481" s="78" t="s">
        <v>88</v>
      </c>
      <c r="P481" s="79" t="s">
        <v>93</v>
      </c>
      <c r="Q481" s="79" t="s">
        <v>55</v>
      </c>
      <c r="R481" s="79" t="s">
        <v>88</v>
      </c>
      <c r="S481" s="79" t="s">
        <v>87</v>
      </c>
      <c r="T481" s="79" t="s">
        <v>88</v>
      </c>
      <c r="U481" s="85"/>
      <c r="V481" s="81">
        <v>50</v>
      </c>
      <c r="W481" s="84"/>
    </row>
    <row r="482" spans="2:23" s="49" customFormat="1" x14ac:dyDescent="0.4">
      <c r="B482" s="8">
        <f t="shared" si="7"/>
        <v>470</v>
      </c>
      <c r="C482" s="64" t="s">
        <v>17</v>
      </c>
      <c r="D482" s="42" t="s">
        <v>50</v>
      </c>
      <c r="E482" s="69" t="s">
        <v>51</v>
      </c>
      <c r="F482" s="70" t="s">
        <v>113</v>
      </c>
      <c r="G482" s="70">
        <v>17</v>
      </c>
      <c r="H482" s="71">
        <v>6</v>
      </c>
      <c r="I482" s="82">
        <v>711000</v>
      </c>
      <c r="J482" s="73"/>
      <c r="K482" s="74" t="s">
        <v>15</v>
      </c>
      <c r="L482" s="75" t="s">
        <v>52</v>
      </c>
      <c r="M482" s="76" t="s">
        <v>162</v>
      </c>
      <c r="N482" s="77"/>
      <c r="O482" s="78">
        <v>6</v>
      </c>
      <c r="P482" s="79" t="s">
        <v>129</v>
      </c>
      <c r="Q482" s="79" t="s">
        <v>121</v>
      </c>
      <c r="R482" s="79" t="s">
        <v>129</v>
      </c>
      <c r="S482" s="79">
        <v>6</v>
      </c>
      <c r="T482" s="79">
        <v>9</v>
      </c>
      <c r="U482" s="80"/>
      <c r="V482" s="84">
        <v>50</v>
      </c>
      <c r="W482" s="81"/>
    </row>
    <row r="483" spans="2:23" s="49" customFormat="1" x14ac:dyDescent="0.4">
      <c r="B483" s="8">
        <f t="shared" si="7"/>
        <v>471</v>
      </c>
      <c r="C483" s="54" t="s">
        <v>18</v>
      </c>
      <c r="D483" s="42" t="s">
        <v>56</v>
      </c>
      <c r="E483" s="69" t="s">
        <v>51</v>
      </c>
      <c r="F483" s="70" t="s">
        <v>113</v>
      </c>
      <c r="G483" s="70">
        <v>17</v>
      </c>
      <c r="H483" s="71">
        <v>7</v>
      </c>
      <c r="I483" s="82" t="s">
        <v>61</v>
      </c>
      <c r="J483" s="83"/>
      <c r="K483" s="74" t="s">
        <v>15</v>
      </c>
      <c r="L483" s="75" t="s">
        <v>52</v>
      </c>
      <c r="M483" s="76" t="s">
        <v>14</v>
      </c>
      <c r="N483" s="77"/>
      <c r="O483" s="78">
        <v>3</v>
      </c>
      <c r="P483" s="79" t="s">
        <v>129</v>
      </c>
      <c r="Q483" s="79" t="s">
        <v>122</v>
      </c>
      <c r="R483" s="79" t="s">
        <v>129</v>
      </c>
      <c r="S483" s="79">
        <v>3</v>
      </c>
      <c r="T483" s="79" t="s">
        <v>133</v>
      </c>
      <c r="U483" s="80"/>
      <c r="V483" s="81">
        <v>50</v>
      </c>
      <c r="W483" s="84"/>
    </row>
    <row r="484" spans="2:23" s="49" customFormat="1" ht="56.25" x14ac:dyDescent="0.4">
      <c r="B484" s="8">
        <f t="shared" si="7"/>
        <v>472</v>
      </c>
      <c r="C484" s="64" t="s">
        <v>19</v>
      </c>
      <c r="D484" s="52" t="s">
        <v>98</v>
      </c>
      <c r="E484" s="69" t="s">
        <v>57</v>
      </c>
      <c r="F484" s="70" t="s">
        <v>113</v>
      </c>
      <c r="G484" s="70">
        <v>17</v>
      </c>
      <c r="H484" s="71">
        <v>8</v>
      </c>
      <c r="I484" s="82">
        <f ca="1">INDIRECT("補記シート!D"&amp;18+3*(G484-1))</f>
        <v>0</v>
      </c>
      <c r="J484" s="83"/>
      <c r="K484" s="74" t="s">
        <v>62</v>
      </c>
      <c r="L484" s="75" t="s">
        <v>52</v>
      </c>
      <c r="M484" s="87" t="s">
        <v>106</v>
      </c>
      <c r="N484" s="77"/>
      <c r="O484" s="78">
        <v>7</v>
      </c>
      <c r="P484" s="79" t="s">
        <v>129</v>
      </c>
      <c r="Q484" s="79" t="s">
        <v>122</v>
      </c>
      <c r="R484" s="79" t="s">
        <v>129</v>
      </c>
      <c r="S484" s="79">
        <v>7</v>
      </c>
      <c r="T484" s="79" t="s">
        <v>134</v>
      </c>
      <c r="U484" s="85"/>
      <c r="V484" s="84">
        <v>50</v>
      </c>
      <c r="W484" s="84"/>
    </row>
    <row r="485" spans="2:23" s="49" customFormat="1" ht="131.25" x14ac:dyDescent="0.4">
      <c r="B485" s="8">
        <f t="shared" si="7"/>
        <v>473</v>
      </c>
      <c r="C485" s="54" t="s">
        <v>23</v>
      </c>
      <c r="D485" s="67" t="s">
        <v>96</v>
      </c>
      <c r="E485" s="86" t="s">
        <v>58</v>
      </c>
      <c r="F485" s="70" t="s">
        <v>113</v>
      </c>
      <c r="G485" s="70">
        <v>17</v>
      </c>
      <c r="H485" s="71">
        <v>9</v>
      </c>
      <c r="I485" s="82" t="e">
        <f ca="1">VLOOKUP(INDIRECT("'リリース・フラグ及び一時停止 解除に関する届出書'!E"&amp;31+G485),ツール処理シート!$I$3:$J$7,2,0)</f>
        <v>#N/A</v>
      </c>
      <c r="J485" s="83"/>
      <c r="K485" s="74" t="s">
        <v>64</v>
      </c>
      <c r="L485" s="88" t="s">
        <v>116</v>
      </c>
      <c r="M485" s="87" t="s">
        <v>110</v>
      </c>
      <c r="N485" s="77"/>
      <c r="O485" s="78">
        <v>1</v>
      </c>
      <c r="P485" s="79" t="s">
        <v>129</v>
      </c>
      <c r="Q485" s="79" t="s">
        <v>122</v>
      </c>
      <c r="R485" s="79" t="s">
        <v>129</v>
      </c>
      <c r="S485" s="79">
        <v>1</v>
      </c>
      <c r="T485" s="79" t="s">
        <v>133</v>
      </c>
      <c r="U485" s="85"/>
      <c r="V485" s="81">
        <v>50</v>
      </c>
      <c r="W485" s="84"/>
    </row>
    <row r="486" spans="2:23" s="49" customFormat="1" ht="37.5" x14ac:dyDescent="0.4">
      <c r="B486" s="8">
        <f t="shared" si="7"/>
        <v>474</v>
      </c>
      <c r="C486" s="64" t="s">
        <v>191</v>
      </c>
      <c r="D486" s="67" t="s">
        <v>96</v>
      </c>
      <c r="E486" s="86" t="s">
        <v>59</v>
      </c>
      <c r="F486" s="70" t="s">
        <v>113</v>
      </c>
      <c r="G486" s="70">
        <v>17</v>
      </c>
      <c r="H486" s="71">
        <v>10</v>
      </c>
      <c r="I486" s="82" t="str">
        <f ca="1">IF(INDIRECT("'リリース・フラグ及び一時停止 解除に関する届出書'!I"&amp;31+G486)="","",INDIRECT("'リリース・フラグ及び一時停止 解除に関する届出書'!I"&amp;31+G486))</f>
        <v/>
      </c>
      <c r="J486" s="83"/>
      <c r="K486" s="74" t="s">
        <v>64</v>
      </c>
      <c r="L486" s="88" t="s">
        <v>111</v>
      </c>
      <c r="M486" s="87" t="s">
        <v>75</v>
      </c>
      <c r="N486" s="77"/>
      <c r="O486" s="78">
        <v>11</v>
      </c>
      <c r="P486" s="79" t="s">
        <v>129</v>
      </c>
      <c r="Q486" s="79" t="s">
        <v>122</v>
      </c>
      <c r="R486" s="79" t="s">
        <v>129</v>
      </c>
      <c r="S486" s="79">
        <v>11</v>
      </c>
      <c r="T486" s="79" t="s">
        <v>133</v>
      </c>
      <c r="U486" s="85"/>
      <c r="V486" s="84">
        <v>50</v>
      </c>
      <c r="W486" s="84"/>
    </row>
    <row r="487" spans="2:23" s="49" customFormat="1" ht="75" x14ac:dyDescent="0.4">
      <c r="B487" s="8">
        <f t="shared" si="7"/>
        <v>475</v>
      </c>
      <c r="C487" s="54" t="s">
        <v>24</v>
      </c>
      <c r="D487" s="67" t="s">
        <v>99</v>
      </c>
      <c r="E487" s="86" t="s">
        <v>60</v>
      </c>
      <c r="F487" s="70" t="s">
        <v>113</v>
      </c>
      <c r="G487" s="70">
        <v>17</v>
      </c>
      <c r="H487" s="71">
        <v>11</v>
      </c>
      <c r="I487" s="50">
        <f ca="1">IF(INDIRECT("'リリース・フラグ及び一時停止 解除に関する届出書'!N"&amp;31+G487)&lt;&gt;"",INDIRECT("'リリース・フラグ及び一時停止 解除に関する届出書'!N"&amp;31+G487),ツール処理シート!I488)</f>
        <v>0</v>
      </c>
      <c r="J487" s="83"/>
      <c r="K487" s="74" t="s">
        <v>64</v>
      </c>
      <c r="L487" s="88" t="s">
        <v>112</v>
      </c>
      <c r="M487" s="87" t="s">
        <v>286</v>
      </c>
      <c r="N487" s="77"/>
      <c r="O487" s="78">
        <v>8</v>
      </c>
      <c r="P487" s="79" t="s">
        <v>129</v>
      </c>
      <c r="Q487" s="79" t="s">
        <v>122</v>
      </c>
      <c r="R487" s="79" t="s">
        <v>117</v>
      </c>
      <c r="S487" s="79">
        <v>8</v>
      </c>
      <c r="T487" s="79">
        <v>9</v>
      </c>
      <c r="U487" s="89"/>
      <c r="V487" s="81">
        <v>50</v>
      </c>
      <c r="W487" s="84"/>
    </row>
    <row r="488" spans="2:23" s="49" customFormat="1" ht="56.25" x14ac:dyDescent="0.4">
      <c r="B488" s="8">
        <f t="shared" si="7"/>
        <v>476</v>
      </c>
      <c r="C488" s="64" t="s">
        <v>170</v>
      </c>
      <c r="D488" s="67" t="s">
        <v>100</v>
      </c>
      <c r="E488" s="86" t="s">
        <v>59</v>
      </c>
      <c r="F488" s="70" t="s">
        <v>113</v>
      </c>
      <c r="G488" s="70">
        <v>17</v>
      </c>
      <c r="H488" s="71">
        <v>12</v>
      </c>
      <c r="I488" s="82">
        <f ca="1">INDIRECT("補記シート!D"&amp;16+G488*3)</f>
        <v>0</v>
      </c>
      <c r="J488" s="83"/>
      <c r="K488" s="74" t="s">
        <v>62</v>
      </c>
      <c r="L488" s="88" t="s">
        <v>52</v>
      </c>
      <c r="M488" s="87" t="s">
        <v>166</v>
      </c>
      <c r="N488" s="77"/>
      <c r="O488" s="78">
        <v>8</v>
      </c>
      <c r="P488" s="79" t="s">
        <v>129</v>
      </c>
      <c r="Q488" s="79" t="s">
        <v>122</v>
      </c>
      <c r="R488" s="79" t="s">
        <v>117</v>
      </c>
      <c r="S488" s="79">
        <v>8</v>
      </c>
      <c r="T488" s="79">
        <v>9</v>
      </c>
      <c r="U488" s="89"/>
      <c r="V488" s="84">
        <v>50</v>
      </c>
      <c r="W488" s="84"/>
    </row>
    <row r="489" spans="2:23" s="49" customFormat="1" ht="75" x14ac:dyDescent="0.4">
      <c r="B489" s="8">
        <f t="shared" si="7"/>
        <v>477</v>
      </c>
      <c r="C489" s="54" t="s">
        <v>20</v>
      </c>
      <c r="D489" s="67" t="s">
        <v>102</v>
      </c>
      <c r="E489" s="43" t="s">
        <v>59</v>
      </c>
      <c r="F489" s="8" t="s">
        <v>113</v>
      </c>
      <c r="G489" s="10">
        <v>17</v>
      </c>
      <c r="H489" s="41">
        <v>13</v>
      </c>
      <c r="I489" s="50" t="str">
        <f ca="1">IF(OR(INDIRECT("'リリース・フラグ及び一時停止 解除に関する届出書'!C"&amp;31+G489)="追加",INDIRECT("'リリース・フラグ及び一時停止 解除に関する届出書'!C"&amp;31+G489)="変更"),1,"")</f>
        <v/>
      </c>
      <c r="J489" s="51"/>
      <c r="K489" s="44" t="s">
        <v>64</v>
      </c>
      <c r="L489" s="11" t="s">
        <v>168</v>
      </c>
      <c r="M489" s="54" t="s">
        <v>189</v>
      </c>
      <c r="N489" s="55" t="s">
        <v>353</v>
      </c>
      <c r="O489" s="47">
        <v>1</v>
      </c>
      <c r="P489" s="9" t="s">
        <v>129</v>
      </c>
      <c r="Q489" s="9" t="s">
        <v>130</v>
      </c>
      <c r="R489" s="9" t="s">
        <v>117</v>
      </c>
      <c r="S489" s="9">
        <v>1</v>
      </c>
      <c r="T489" s="9">
        <v>9</v>
      </c>
      <c r="U489" s="11"/>
      <c r="V489" s="48">
        <v>50</v>
      </c>
      <c r="W489" s="48"/>
    </row>
    <row r="490" spans="2:23" s="49" customFormat="1" ht="37.5" x14ac:dyDescent="0.4">
      <c r="B490" s="8">
        <f t="shared" si="7"/>
        <v>478</v>
      </c>
      <c r="C490" s="54" t="s">
        <v>171</v>
      </c>
      <c r="D490" s="68" t="s">
        <v>101</v>
      </c>
      <c r="E490" s="86" t="s">
        <v>97</v>
      </c>
      <c r="F490" s="70" t="s">
        <v>113</v>
      </c>
      <c r="G490" s="75">
        <v>17</v>
      </c>
      <c r="H490" s="71">
        <v>14</v>
      </c>
      <c r="I490" s="82"/>
      <c r="J490" s="83"/>
      <c r="K490" s="74" t="s">
        <v>15</v>
      </c>
      <c r="L490" s="75" t="s">
        <v>52</v>
      </c>
      <c r="M490" s="87" t="s">
        <v>107</v>
      </c>
      <c r="N490" s="90"/>
      <c r="O490" s="78">
        <v>1</v>
      </c>
      <c r="P490" s="79" t="s">
        <v>129</v>
      </c>
      <c r="Q490" s="79" t="s">
        <v>131</v>
      </c>
      <c r="R490" s="79" t="s">
        <v>117</v>
      </c>
      <c r="S490" s="79">
        <v>1</v>
      </c>
      <c r="T490" s="79" t="s">
        <v>135</v>
      </c>
      <c r="U490" s="88"/>
      <c r="V490" s="84">
        <v>50</v>
      </c>
      <c r="W490" s="81"/>
    </row>
    <row r="491" spans="2:23" s="49" customFormat="1" ht="75" x14ac:dyDescent="0.4">
      <c r="B491" s="8">
        <f t="shared" si="7"/>
        <v>479</v>
      </c>
      <c r="C491" s="64" t="s">
        <v>172</v>
      </c>
      <c r="D491" s="67" t="s">
        <v>103</v>
      </c>
      <c r="E491" s="86" t="s">
        <v>67</v>
      </c>
      <c r="F491" s="70" t="s">
        <v>113</v>
      </c>
      <c r="G491" s="70">
        <v>17</v>
      </c>
      <c r="H491" s="71">
        <v>15</v>
      </c>
      <c r="I491" s="50" t="str">
        <f ca="1">IF(I489=1,TEXT(DATE(INDIRECT("'リリース・フラグ及び一時停止 解除に関する届出書'!I26"),INDIRECT("'リリース・フラグ及び一時停止 解除に関する届出書'!O26"),INDIRECT("'リリース・フラグ及び一時停止 解除に関する届出書'!U26")),"YYYYMMDD"),"")</f>
        <v/>
      </c>
      <c r="J491" s="83"/>
      <c r="K491" s="74" t="s">
        <v>64</v>
      </c>
      <c r="L491" s="88" t="s">
        <v>167</v>
      </c>
      <c r="M491" s="87" t="s">
        <v>190</v>
      </c>
      <c r="N491" s="90"/>
      <c r="O491" s="78">
        <v>8</v>
      </c>
      <c r="P491" s="79" t="s">
        <v>129</v>
      </c>
      <c r="Q491" s="79" t="s">
        <v>124</v>
      </c>
      <c r="R491" s="79" t="s">
        <v>117</v>
      </c>
      <c r="S491" s="79">
        <v>8</v>
      </c>
      <c r="T491" s="79">
        <v>9</v>
      </c>
      <c r="U491" s="80" t="s">
        <v>138</v>
      </c>
      <c r="V491" s="81">
        <v>50</v>
      </c>
      <c r="W491" s="84"/>
    </row>
    <row r="492" spans="2:23" s="49" customFormat="1" ht="37.5" x14ac:dyDescent="0.4">
      <c r="B492" s="8">
        <f t="shared" si="7"/>
        <v>480</v>
      </c>
      <c r="C492" s="54" t="s">
        <v>173</v>
      </c>
      <c r="D492" s="67" t="s">
        <v>54</v>
      </c>
      <c r="E492" s="86" t="s">
        <v>65</v>
      </c>
      <c r="F492" s="70" t="s">
        <v>113</v>
      </c>
      <c r="G492" s="70">
        <v>17</v>
      </c>
      <c r="H492" s="71">
        <v>16</v>
      </c>
      <c r="I492" s="82"/>
      <c r="J492" s="83"/>
      <c r="K492" s="74" t="s">
        <v>15</v>
      </c>
      <c r="L492" s="75" t="s">
        <v>52</v>
      </c>
      <c r="M492" s="76" t="s">
        <v>53</v>
      </c>
      <c r="N492" s="77"/>
      <c r="O492" s="78">
        <v>1</v>
      </c>
      <c r="P492" s="79" t="s">
        <v>129</v>
      </c>
      <c r="Q492" s="79" t="s">
        <v>131</v>
      </c>
      <c r="R492" s="79" t="s">
        <v>117</v>
      </c>
      <c r="S492" s="79">
        <v>1</v>
      </c>
      <c r="T492" s="79" t="s">
        <v>66</v>
      </c>
      <c r="U492" s="89"/>
      <c r="V492" s="84">
        <v>50</v>
      </c>
      <c r="W492" s="84"/>
    </row>
    <row r="493" spans="2:23" s="49" customFormat="1" x14ac:dyDescent="0.4">
      <c r="B493" s="8">
        <f t="shared" si="7"/>
        <v>481</v>
      </c>
      <c r="C493" s="54" t="s">
        <v>174</v>
      </c>
      <c r="D493" s="67" t="s">
        <v>96</v>
      </c>
      <c r="E493" s="91" t="s">
        <v>67</v>
      </c>
      <c r="F493" s="70" t="s">
        <v>113</v>
      </c>
      <c r="G493" s="75">
        <v>17</v>
      </c>
      <c r="H493" s="71">
        <v>17</v>
      </c>
      <c r="I493" s="82">
        <v>29991231</v>
      </c>
      <c r="J493" s="83"/>
      <c r="K493" s="74" t="s">
        <v>109</v>
      </c>
      <c r="L493" s="88" t="s">
        <v>52</v>
      </c>
      <c r="M493" s="87" t="s">
        <v>108</v>
      </c>
      <c r="N493" s="90"/>
      <c r="O493" s="78">
        <v>8</v>
      </c>
      <c r="P493" s="79" t="s">
        <v>129</v>
      </c>
      <c r="Q493" s="79" t="s">
        <v>131</v>
      </c>
      <c r="R493" s="79" t="s">
        <v>117</v>
      </c>
      <c r="S493" s="79">
        <v>8</v>
      </c>
      <c r="T493" s="79">
        <v>9</v>
      </c>
      <c r="U493" s="88"/>
      <c r="V493" s="81">
        <v>50</v>
      </c>
      <c r="W493" s="84"/>
    </row>
    <row r="494" spans="2:23" s="49" customFormat="1" ht="37.5" x14ac:dyDescent="0.4">
      <c r="B494" s="8">
        <f t="shared" si="7"/>
        <v>482</v>
      </c>
      <c r="C494" s="54" t="s">
        <v>204</v>
      </c>
      <c r="D494" s="67" t="s">
        <v>54</v>
      </c>
      <c r="E494" s="86" t="s">
        <v>69</v>
      </c>
      <c r="F494" s="70" t="s">
        <v>113</v>
      </c>
      <c r="G494" s="70">
        <v>17</v>
      </c>
      <c r="H494" s="71">
        <v>18</v>
      </c>
      <c r="I494" s="82"/>
      <c r="J494" s="83"/>
      <c r="K494" s="74" t="s">
        <v>15</v>
      </c>
      <c r="L494" s="75" t="s">
        <v>52</v>
      </c>
      <c r="M494" s="76" t="s">
        <v>53</v>
      </c>
      <c r="N494" s="77"/>
      <c r="O494" s="78">
        <v>1</v>
      </c>
      <c r="P494" s="79" t="s">
        <v>129</v>
      </c>
      <c r="Q494" s="79" t="s">
        <v>131</v>
      </c>
      <c r="R494" s="79" t="s">
        <v>117</v>
      </c>
      <c r="S494" s="79">
        <v>1</v>
      </c>
      <c r="T494" s="79" t="s">
        <v>66</v>
      </c>
      <c r="U494" s="89"/>
      <c r="V494" s="84">
        <v>50</v>
      </c>
      <c r="W494" s="84"/>
    </row>
    <row r="495" spans="2:23" s="49" customFormat="1" ht="75" x14ac:dyDescent="0.4">
      <c r="B495" s="8">
        <f t="shared" si="7"/>
        <v>483</v>
      </c>
      <c r="C495" s="54" t="s">
        <v>205</v>
      </c>
      <c r="D495" s="67" t="s">
        <v>104</v>
      </c>
      <c r="E495" s="91" t="s">
        <v>70</v>
      </c>
      <c r="F495" s="70" t="s">
        <v>113</v>
      </c>
      <c r="G495" s="70">
        <v>17</v>
      </c>
      <c r="H495" s="71">
        <v>19</v>
      </c>
      <c r="I495" s="82" t="str">
        <f ca="1">IF(INDIRECT("'リリース・フラグ及び一時停止 解除に関する届出書'!W"&amp;31+G495)="リリース実行可","RELE",IF(INDIRECT("'リリース・フラグ及び一時停止 解除に関する届出書'!W"&amp;31+G495)="リリース実行不可","NREL",""))</f>
        <v>RELE</v>
      </c>
      <c r="J495" s="83"/>
      <c r="K495" s="74" t="s">
        <v>64</v>
      </c>
      <c r="L495" s="88" t="s">
        <v>118</v>
      </c>
      <c r="M495" s="87" t="s">
        <v>119</v>
      </c>
      <c r="N495" s="77"/>
      <c r="O495" s="78">
        <v>4</v>
      </c>
      <c r="P495" s="79" t="s">
        <v>129</v>
      </c>
      <c r="Q495" s="79" t="s">
        <v>123</v>
      </c>
      <c r="R495" s="79" t="s">
        <v>117</v>
      </c>
      <c r="S495" s="79">
        <v>4</v>
      </c>
      <c r="T495" s="79" t="s">
        <v>136</v>
      </c>
      <c r="U495" s="80" t="s">
        <v>138</v>
      </c>
      <c r="V495" s="81">
        <v>50</v>
      </c>
      <c r="W495" s="84"/>
    </row>
    <row r="496" spans="2:23" s="49" customFormat="1" ht="37.5" x14ac:dyDescent="0.4">
      <c r="B496" s="8">
        <f t="shared" si="7"/>
        <v>484</v>
      </c>
      <c r="C496" s="54" t="s">
        <v>206</v>
      </c>
      <c r="D496" s="67" t="s">
        <v>63</v>
      </c>
      <c r="E496" s="86" t="s">
        <v>69</v>
      </c>
      <c r="F496" s="70" t="s">
        <v>113</v>
      </c>
      <c r="G496" s="70">
        <v>17</v>
      </c>
      <c r="H496" s="71">
        <v>20</v>
      </c>
      <c r="I496" s="82"/>
      <c r="J496" s="83"/>
      <c r="K496" s="74" t="s">
        <v>15</v>
      </c>
      <c r="L496" s="75" t="s">
        <v>52</v>
      </c>
      <c r="M496" s="76" t="s">
        <v>53</v>
      </c>
      <c r="N496" s="77"/>
      <c r="O496" s="78">
        <v>1</v>
      </c>
      <c r="P496" s="79" t="s">
        <v>129</v>
      </c>
      <c r="Q496" s="79" t="s">
        <v>131</v>
      </c>
      <c r="R496" s="79" t="s">
        <v>117</v>
      </c>
      <c r="S496" s="79">
        <v>1</v>
      </c>
      <c r="T496" s="79" t="s">
        <v>66</v>
      </c>
      <c r="U496" s="89"/>
      <c r="V496" s="84">
        <v>50</v>
      </c>
      <c r="W496" s="84"/>
    </row>
    <row r="497" spans="1:23" s="49" customFormat="1" ht="75" x14ac:dyDescent="0.4">
      <c r="B497" s="8">
        <f t="shared" si="7"/>
        <v>485</v>
      </c>
      <c r="C497" s="54" t="s">
        <v>207</v>
      </c>
      <c r="D497" s="67" t="s">
        <v>105</v>
      </c>
      <c r="E497" s="91" t="s">
        <v>70</v>
      </c>
      <c r="F497" s="70" t="s">
        <v>113</v>
      </c>
      <c r="G497" s="70">
        <v>17</v>
      </c>
      <c r="H497" s="71">
        <v>21</v>
      </c>
      <c r="I497" s="50" t="str">
        <f ca="1">IF(INDIRECT("'リリース・フラグ及び一時停止 解除に関する届出書'!R"&amp;31+G497)="リリース実行可","RELE",IF(INDIRECT("'リリース・フラグ及び一時停止 解除に関する届出書'!R"&amp;31+G497)="リリース実行不可","NREL",""))</f>
        <v>RELE</v>
      </c>
      <c r="J497" s="83"/>
      <c r="K497" s="74" t="s">
        <v>64</v>
      </c>
      <c r="L497" s="88" t="s">
        <v>118</v>
      </c>
      <c r="M497" s="87" t="s">
        <v>119</v>
      </c>
      <c r="N497" s="77"/>
      <c r="O497" s="78">
        <v>4</v>
      </c>
      <c r="P497" s="79" t="s">
        <v>129</v>
      </c>
      <c r="Q497" s="79" t="s">
        <v>124</v>
      </c>
      <c r="R497" s="79" t="s">
        <v>117</v>
      </c>
      <c r="S497" s="79">
        <v>4</v>
      </c>
      <c r="T497" s="79" t="s">
        <v>137</v>
      </c>
      <c r="U497" s="80" t="s">
        <v>138</v>
      </c>
      <c r="V497" s="81">
        <v>50</v>
      </c>
      <c r="W497" s="84"/>
    </row>
    <row r="498" spans="1:23" s="49" customFormat="1" x14ac:dyDescent="0.4">
      <c r="B498" s="8">
        <f t="shared" si="7"/>
        <v>486</v>
      </c>
      <c r="C498" s="54" t="s">
        <v>21</v>
      </c>
      <c r="D498" s="67" t="s">
        <v>63</v>
      </c>
      <c r="E498" s="86" t="s">
        <v>72</v>
      </c>
      <c r="F498" s="70" t="s">
        <v>113</v>
      </c>
      <c r="G498" s="70">
        <v>17</v>
      </c>
      <c r="H498" s="71">
        <v>22</v>
      </c>
      <c r="I498" s="82"/>
      <c r="J498" s="83"/>
      <c r="K498" s="74" t="s">
        <v>15</v>
      </c>
      <c r="L498" s="75" t="s">
        <v>52</v>
      </c>
      <c r="M498" s="76" t="s">
        <v>53</v>
      </c>
      <c r="N498" s="77"/>
      <c r="O498" s="78">
        <v>1</v>
      </c>
      <c r="P498" s="79" t="s">
        <v>129</v>
      </c>
      <c r="Q498" s="79" t="s">
        <v>131</v>
      </c>
      <c r="R498" s="79" t="s">
        <v>117</v>
      </c>
      <c r="S498" s="79">
        <v>1</v>
      </c>
      <c r="T498" s="79" t="s">
        <v>73</v>
      </c>
      <c r="U498" s="89"/>
      <c r="V498" s="84">
        <v>50</v>
      </c>
      <c r="W498" s="84"/>
    </row>
    <row r="499" spans="1:23" s="49" customFormat="1" ht="75" x14ac:dyDescent="0.4">
      <c r="B499" s="8">
        <f t="shared" si="7"/>
        <v>487</v>
      </c>
      <c r="C499" s="54" t="s">
        <v>25</v>
      </c>
      <c r="D499" s="67" t="s">
        <v>105</v>
      </c>
      <c r="E499" s="91" t="s">
        <v>74</v>
      </c>
      <c r="F499" s="70" t="s">
        <v>113</v>
      </c>
      <c r="G499" s="70">
        <v>17</v>
      </c>
      <c r="H499" s="71">
        <v>23</v>
      </c>
      <c r="I499" s="157" t="str">
        <f ca="1">IF(INDIRECT("'リリース・フラグ及び一時停止 解除に関する届出書'!AB"&amp;31+G499)="解除","0000",IF(INDIRECT("'リリース・フラグ及び一時停止 解除に関する届出書'!AB"&amp;31+G499)="一時停止","9999",""))</f>
        <v/>
      </c>
      <c r="J499" s="83"/>
      <c r="K499" s="74" t="s">
        <v>64</v>
      </c>
      <c r="L499" s="92" t="s">
        <v>120</v>
      </c>
      <c r="M499" s="87" t="s">
        <v>139</v>
      </c>
      <c r="N499" s="90"/>
      <c r="O499" s="78">
        <v>4</v>
      </c>
      <c r="P499" s="79" t="s">
        <v>129</v>
      </c>
      <c r="Q499" s="79" t="s">
        <v>68</v>
      </c>
      <c r="R499" s="79" t="s">
        <v>117</v>
      </c>
      <c r="S499" s="79">
        <v>4</v>
      </c>
      <c r="T499" s="79">
        <v>9</v>
      </c>
      <c r="U499" s="80" t="s">
        <v>138</v>
      </c>
      <c r="V499" s="81">
        <v>50</v>
      </c>
      <c r="W499" s="93"/>
    </row>
    <row r="500" spans="1:23" x14ac:dyDescent="0.4">
      <c r="A500" s="49"/>
      <c r="B500" s="8">
        <f t="shared" si="7"/>
        <v>488</v>
      </c>
      <c r="C500" s="63" t="s">
        <v>177</v>
      </c>
      <c r="D500" s="45" t="s">
        <v>140</v>
      </c>
      <c r="E500" s="53" t="s">
        <v>141</v>
      </c>
      <c r="F500" s="70" t="s">
        <v>113</v>
      </c>
      <c r="G500" s="63">
        <v>17</v>
      </c>
      <c r="H500" s="71">
        <v>24</v>
      </c>
      <c r="I500" s="50"/>
      <c r="J500" s="51"/>
      <c r="K500" s="44" t="s">
        <v>62</v>
      </c>
      <c r="L500" s="10" t="s">
        <v>52</v>
      </c>
      <c r="M500" s="45"/>
      <c r="N500" s="46"/>
      <c r="O500" s="47" t="s">
        <v>142</v>
      </c>
      <c r="P500" s="79" t="s">
        <v>129</v>
      </c>
      <c r="Q500" s="128" t="s">
        <v>55</v>
      </c>
      <c r="R500" s="128"/>
      <c r="S500" s="128"/>
      <c r="T500" s="128"/>
      <c r="U500" s="129"/>
      <c r="V500" s="130"/>
      <c r="W500" s="130"/>
    </row>
    <row r="501" spans="1:23" ht="37.5" x14ac:dyDescent="0.4">
      <c r="A501" s="49"/>
      <c r="B501" s="8">
        <f t="shared" si="7"/>
        <v>489</v>
      </c>
      <c r="C501" s="41" t="s">
        <v>77</v>
      </c>
      <c r="D501" s="67" t="s">
        <v>71</v>
      </c>
      <c r="E501" s="86" t="s">
        <v>78</v>
      </c>
      <c r="F501" s="70" t="s">
        <v>113</v>
      </c>
      <c r="G501" s="70">
        <v>17</v>
      </c>
      <c r="H501" s="71">
        <v>25</v>
      </c>
      <c r="I501" s="82" t="str">
        <f ca="1">IF(INDIRECT("補記シート!D"&amp;17+G501*3)="","",INDIRECT("補記シート!D"&amp;17+G501*3))</f>
        <v/>
      </c>
      <c r="J501" s="83"/>
      <c r="K501" s="74" t="s">
        <v>62</v>
      </c>
      <c r="L501" s="75" t="s">
        <v>52</v>
      </c>
      <c r="M501" s="87" t="s">
        <v>163</v>
      </c>
      <c r="N501" s="90"/>
      <c r="O501" s="78">
        <v>10</v>
      </c>
      <c r="P501" s="79" t="s">
        <v>129</v>
      </c>
      <c r="Q501" s="128" t="s">
        <v>55</v>
      </c>
      <c r="R501" s="128"/>
      <c r="S501" s="128"/>
      <c r="T501" s="128"/>
      <c r="U501" s="131"/>
      <c r="V501" s="132"/>
      <c r="W501" s="132"/>
    </row>
    <row r="502" spans="1:23" ht="112.5" x14ac:dyDescent="0.4">
      <c r="A502" s="49"/>
      <c r="B502" s="8">
        <f t="shared" si="7"/>
        <v>490</v>
      </c>
      <c r="C502" s="41" t="s">
        <v>175</v>
      </c>
      <c r="D502" s="67" t="s">
        <v>54</v>
      </c>
      <c r="E502" s="86" t="s">
        <v>59</v>
      </c>
      <c r="F502" s="70" t="s">
        <v>113</v>
      </c>
      <c r="G502" s="70">
        <v>17</v>
      </c>
      <c r="H502" s="71">
        <v>26</v>
      </c>
      <c r="I502" s="50" t="str">
        <f ca="1">IF(I491="","",LEFT(I491,4)&amp;"/"&amp;MID(I491,5,2)&amp;"/"&amp;RIGHT(I491,2))</f>
        <v/>
      </c>
      <c r="J502" s="83"/>
      <c r="K502" s="74" t="s">
        <v>79</v>
      </c>
      <c r="L502" s="75" t="s">
        <v>52</v>
      </c>
      <c r="M502" s="54" t="s">
        <v>351</v>
      </c>
      <c r="N502" s="55" t="s">
        <v>352</v>
      </c>
      <c r="O502" s="78">
        <v>10</v>
      </c>
      <c r="P502" s="79" t="s">
        <v>129</v>
      </c>
      <c r="Q502" s="128" t="s">
        <v>55</v>
      </c>
      <c r="R502" s="128"/>
      <c r="S502" s="128"/>
      <c r="T502" s="128"/>
      <c r="U502" s="133"/>
      <c r="V502" s="132"/>
      <c r="W502" s="132"/>
    </row>
    <row r="503" spans="1:23" ht="56.25" x14ac:dyDescent="0.4">
      <c r="A503" s="49"/>
      <c r="B503" s="8">
        <f t="shared" si="7"/>
        <v>491</v>
      </c>
      <c r="C503" s="41" t="s">
        <v>176</v>
      </c>
      <c r="D503" s="67" t="s">
        <v>76</v>
      </c>
      <c r="E503" s="86" t="s">
        <v>59</v>
      </c>
      <c r="F503" s="70" t="s">
        <v>113</v>
      </c>
      <c r="G503" s="70">
        <v>17</v>
      </c>
      <c r="H503" s="71">
        <v>27</v>
      </c>
      <c r="I503" s="50" t="str">
        <f ca="1">LEFT(I488,4)&amp;"/"&amp;MID(I488,5,2)&amp;"/"&amp;RIGHT(I488,2)</f>
        <v>0//0</v>
      </c>
      <c r="J503" s="83"/>
      <c r="K503" s="74" t="s">
        <v>79</v>
      </c>
      <c r="L503" s="75" t="s">
        <v>52</v>
      </c>
      <c r="M503" s="94" t="s">
        <v>169</v>
      </c>
      <c r="N503" s="95"/>
      <c r="O503" s="78">
        <v>10</v>
      </c>
      <c r="P503" s="79" t="s">
        <v>115</v>
      </c>
      <c r="Q503" s="128" t="s">
        <v>55</v>
      </c>
      <c r="R503" s="128"/>
      <c r="S503" s="128"/>
      <c r="T503" s="128"/>
      <c r="U503" s="134"/>
      <c r="V503" s="135"/>
      <c r="W503" s="136"/>
    </row>
    <row r="504" spans="1:23" ht="56.25" x14ac:dyDescent="0.4">
      <c r="A504" s="49"/>
      <c r="B504" s="8">
        <f t="shared" si="7"/>
        <v>492</v>
      </c>
      <c r="C504" s="65" t="s">
        <v>178</v>
      </c>
      <c r="D504" s="56" t="s">
        <v>63</v>
      </c>
      <c r="E504" s="69" t="s">
        <v>60</v>
      </c>
      <c r="F504" s="70" t="s">
        <v>113</v>
      </c>
      <c r="G504" s="96">
        <v>17</v>
      </c>
      <c r="H504" s="71">
        <v>28</v>
      </c>
      <c r="I504" s="158">
        <v>401768</v>
      </c>
      <c r="J504" s="98"/>
      <c r="K504" s="99" t="s">
        <v>15</v>
      </c>
      <c r="L504" s="75" t="s">
        <v>52</v>
      </c>
      <c r="M504" s="76" t="s">
        <v>164</v>
      </c>
      <c r="N504" s="90" t="s">
        <v>165</v>
      </c>
      <c r="O504" s="78">
        <v>10</v>
      </c>
      <c r="P504" s="79" t="s">
        <v>115</v>
      </c>
      <c r="Q504" s="128" t="s">
        <v>55</v>
      </c>
      <c r="R504" s="128"/>
      <c r="S504" s="128"/>
      <c r="T504" s="128"/>
      <c r="U504" s="134"/>
      <c r="V504" s="135"/>
      <c r="W504" s="137"/>
    </row>
    <row r="505" spans="1:23" ht="19.5" thickBot="1" x14ac:dyDescent="0.45">
      <c r="A505" s="49"/>
      <c r="B505" s="177">
        <f t="shared" si="7"/>
        <v>493</v>
      </c>
      <c r="C505" s="178" t="s">
        <v>179</v>
      </c>
      <c r="D505" s="183" t="s">
        <v>76</v>
      </c>
      <c r="E505" s="100" t="s">
        <v>80</v>
      </c>
      <c r="F505" s="101" t="s">
        <v>114</v>
      </c>
      <c r="G505" s="101">
        <v>17</v>
      </c>
      <c r="H505" s="184">
        <v>29</v>
      </c>
      <c r="I505" s="102">
        <v>401768</v>
      </c>
      <c r="J505" s="103"/>
      <c r="K505" s="104" t="s">
        <v>15</v>
      </c>
      <c r="L505" s="105" t="s">
        <v>52</v>
      </c>
      <c r="M505" s="106" t="s">
        <v>164</v>
      </c>
      <c r="N505" s="107"/>
      <c r="O505" s="108">
        <v>10</v>
      </c>
      <c r="P505" s="109" t="s">
        <v>115</v>
      </c>
      <c r="Q505" s="138" t="s">
        <v>55</v>
      </c>
      <c r="R505" s="138"/>
      <c r="S505" s="138"/>
      <c r="T505" s="138"/>
      <c r="U505" s="139"/>
      <c r="V505" s="140"/>
      <c r="W505" s="140"/>
    </row>
    <row r="506" spans="1:23" s="49" customFormat="1" ht="19.5" thickTop="1" x14ac:dyDescent="0.4">
      <c r="B506" s="175">
        <f t="shared" si="7"/>
        <v>494</v>
      </c>
      <c r="C506" s="176" t="s">
        <v>82</v>
      </c>
      <c r="D506" s="179" t="s">
        <v>84</v>
      </c>
      <c r="E506" s="180" t="s">
        <v>85</v>
      </c>
      <c r="F506" s="181" t="s">
        <v>113</v>
      </c>
      <c r="G506" s="181">
        <v>18</v>
      </c>
      <c r="H506" s="182">
        <v>1</v>
      </c>
      <c r="I506" s="72"/>
      <c r="J506" s="73"/>
      <c r="K506" s="74" t="s">
        <v>15</v>
      </c>
      <c r="L506" s="75" t="s">
        <v>52</v>
      </c>
      <c r="M506" s="76" t="s">
        <v>53</v>
      </c>
      <c r="N506" s="77" t="s">
        <v>125</v>
      </c>
      <c r="O506" s="78" t="s">
        <v>86</v>
      </c>
      <c r="P506" s="79" t="s">
        <v>83</v>
      </c>
      <c r="Q506" s="79" t="s">
        <v>55</v>
      </c>
      <c r="R506" s="79" t="s">
        <v>86</v>
      </c>
      <c r="S506" s="79" t="s">
        <v>83</v>
      </c>
      <c r="T506" s="79" t="s">
        <v>87</v>
      </c>
      <c r="U506" s="80"/>
      <c r="V506" s="81">
        <v>50</v>
      </c>
      <c r="W506" s="81"/>
    </row>
    <row r="507" spans="1:23" s="49" customFormat="1" x14ac:dyDescent="0.4">
      <c r="B507" s="8">
        <f t="shared" si="7"/>
        <v>495</v>
      </c>
      <c r="C507" s="41" t="s">
        <v>89</v>
      </c>
      <c r="D507" s="42" t="s">
        <v>86</v>
      </c>
      <c r="E507" s="69" t="s">
        <v>90</v>
      </c>
      <c r="F507" s="70" t="s">
        <v>113</v>
      </c>
      <c r="G507" s="70">
        <v>18</v>
      </c>
      <c r="H507" s="71">
        <v>2</v>
      </c>
      <c r="I507" s="82"/>
      <c r="J507" s="83"/>
      <c r="K507" s="74" t="s">
        <v>15</v>
      </c>
      <c r="L507" s="75" t="s">
        <v>52</v>
      </c>
      <c r="M507" s="76" t="s">
        <v>53</v>
      </c>
      <c r="N507" s="77" t="s">
        <v>126</v>
      </c>
      <c r="O507" s="78" t="s">
        <v>86</v>
      </c>
      <c r="P507" s="79" t="s">
        <v>86</v>
      </c>
      <c r="Q507" s="79" t="s">
        <v>55</v>
      </c>
      <c r="R507" s="79" t="s">
        <v>87</v>
      </c>
      <c r="S507" s="79" t="s">
        <v>88</v>
      </c>
      <c r="T507" s="79" t="s">
        <v>88</v>
      </c>
      <c r="U507" s="80"/>
      <c r="V507" s="84">
        <v>50</v>
      </c>
      <c r="W507" s="84"/>
    </row>
    <row r="508" spans="1:23" s="49" customFormat="1" x14ac:dyDescent="0.4">
      <c r="B508" s="8">
        <f t="shared" si="7"/>
        <v>496</v>
      </c>
      <c r="C508" s="41" t="s">
        <v>91</v>
      </c>
      <c r="D508" s="42" t="s">
        <v>87</v>
      </c>
      <c r="E508" s="69" t="s">
        <v>92</v>
      </c>
      <c r="F508" s="70" t="s">
        <v>113</v>
      </c>
      <c r="G508" s="70">
        <v>18</v>
      </c>
      <c r="H508" s="71">
        <v>3</v>
      </c>
      <c r="I508" s="82"/>
      <c r="J508" s="83"/>
      <c r="K508" s="74" t="s">
        <v>15</v>
      </c>
      <c r="L508" s="75" t="s">
        <v>52</v>
      </c>
      <c r="M508" s="76" t="s">
        <v>53</v>
      </c>
      <c r="N508" s="77" t="s">
        <v>126</v>
      </c>
      <c r="O508" s="78" t="s">
        <v>93</v>
      </c>
      <c r="P508" s="79" t="s">
        <v>93</v>
      </c>
      <c r="Q508" s="79" t="s">
        <v>55</v>
      </c>
      <c r="R508" s="79" t="s">
        <v>87</v>
      </c>
      <c r="S508" s="79" t="s">
        <v>87</v>
      </c>
      <c r="T508" s="79" t="s">
        <v>88</v>
      </c>
      <c r="U508" s="85"/>
      <c r="V508" s="81">
        <v>50</v>
      </c>
      <c r="W508" s="84"/>
    </row>
    <row r="509" spans="1:23" s="49" customFormat="1" x14ac:dyDescent="0.4">
      <c r="B509" s="8">
        <f t="shared" si="7"/>
        <v>497</v>
      </c>
      <c r="C509" s="41" t="s">
        <v>94</v>
      </c>
      <c r="D509" s="67" t="s">
        <v>86</v>
      </c>
      <c r="E509" s="86" t="s">
        <v>92</v>
      </c>
      <c r="F509" s="70" t="s">
        <v>113</v>
      </c>
      <c r="G509" s="70">
        <v>18</v>
      </c>
      <c r="H509" s="71">
        <v>4</v>
      </c>
      <c r="I509" s="82"/>
      <c r="J509" s="83"/>
      <c r="K509" s="74" t="s">
        <v>15</v>
      </c>
      <c r="L509" s="75" t="s">
        <v>52</v>
      </c>
      <c r="M509" s="76" t="s">
        <v>53</v>
      </c>
      <c r="N509" s="77" t="s">
        <v>127</v>
      </c>
      <c r="O509" s="78" t="s">
        <v>88</v>
      </c>
      <c r="P509" s="79" t="s">
        <v>86</v>
      </c>
      <c r="Q509" s="79" t="s">
        <v>55</v>
      </c>
      <c r="R509" s="79" t="s">
        <v>87</v>
      </c>
      <c r="S509" s="79" t="s">
        <v>86</v>
      </c>
      <c r="T509" s="79" t="s">
        <v>87</v>
      </c>
      <c r="U509" s="85"/>
      <c r="V509" s="84">
        <v>50</v>
      </c>
      <c r="W509" s="84"/>
    </row>
    <row r="510" spans="1:23" s="49" customFormat="1" x14ac:dyDescent="0.4">
      <c r="B510" s="8">
        <f t="shared" si="7"/>
        <v>498</v>
      </c>
      <c r="C510" s="41" t="s">
        <v>95</v>
      </c>
      <c r="D510" s="42" t="s">
        <v>88</v>
      </c>
      <c r="E510" s="69" t="s">
        <v>92</v>
      </c>
      <c r="F510" s="70" t="s">
        <v>113</v>
      </c>
      <c r="G510" s="70">
        <v>18</v>
      </c>
      <c r="H510" s="71">
        <v>5</v>
      </c>
      <c r="I510" s="97"/>
      <c r="J510" s="83"/>
      <c r="K510" s="74" t="s">
        <v>15</v>
      </c>
      <c r="L510" s="75" t="s">
        <v>52</v>
      </c>
      <c r="M510" s="76" t="s">
        <v>53</v>
      </c>
      <c r="N510" s="77" t="s">
        <v>128</v>
      </c>
      <c r="O510" s="78" t="s">
        <v>88</v>
      </c>
      <c r="P510" s="79" t="s">
        <v>93</v>
      </c>
      <c r="Q510" s="79" t="s">
        <v>55</v>
      </c>
      <c r="R510" s="79" t="s">
        <v>88</v>
      </c>
      <c r="S510" s="79" t="s">
        <v>87</v>
      </c>
      <c r="T510" s="79" t="s">
        <v>88</v>
      </c>
      <c r="U510" s="85"/>
      <c r="V510" s="81">
        <v>50</v>
      </c>
      <c r="W510" s="84"/>
    </row>
    <row r="511" spans="1:23" s="49" customFormat="1" x14ac:dyDescent="0.4">
      <c r="B511" s="8">
        <f t="shared" si="7"/>
        <v>499</v>
      </c>
      <c r="C511" s="64" t="s">
        <v>17</v>
      </c>
      <c r="D511" s="42" t="s">
        <v>50</v>
      </c>
      <c r="E511" s="69" t="s">
        <v>51</v>
      </c>
      <c r="F511" s="70" t="s">
        <v>113</v>
      </c>
      <c r="G511" s="70">
        <v>18</v>
      </c>
      <c r="H511" s="71">
        <v>6</v>
      </c>
      <c r="I511" s="82">
        <v>711000</v>
      </c>
      <c r="J511" s="73"/>
      <c r="K511" s="74" t="s">
        <v>15</v>
      </c>
      <c r="L511" s="75" t="s">
        <v>52</v>
      </c>
      <c r="M511" s="76" t="s">
        <v>162</v>
      </c>
      <c r="N511" s="77"/>
      <c r="O511" s="78">
        <v>6</v>
      </c>
      <c r="P511" s="79" t="s">
        <v>129</v>
      </c>
      <c r="Q511" s="79" t="s">
        <v>121</v>
      </c>
      <c r="R511" s="79" t="s">
        <v>129</v>
      </c>
      <c r="S511" s="79">
        <v>6</v>
      </c>
      <c r="T511" s="79">
        <v>9</v>
      </c>
      <c r="U511" s="80"/>
      <c r="V511" s="84">
        <v>50</v>
      </c>
      <c r="W511" s="81"/>
    </row>
    <row r="512" spans="1:23" s="49" customFormat="1" x14ac:dyDescent="0.4">
      <c r="B512" s="8">
        <f t="shared" si="7"/>
        <v>500</v>
      </c>
      <c r="C512" s="54" t="s">
        <v>18</v>
      </c>
      <c r="D512" s="42" t="s">
        <v>56</v>
      </c>
      <c r="E512" s="69" t="s">
        <v>51</v>
      </c>
      <c r="F512" s="70" t="s">
        <v>113</v>
      </c>
      <c r="G512" s="70">
        <v>18</v>
      </c>
      <c r="H512" s="71">
        <v>7</v>
      </c>
      <c r="I512" s="82" t="s">
        <v>61</v>
      </c>
      <c r="J512" s="83"/>
      <c r="K512" s="74" t="s">
        <v>15</v>
      </c>
      <c r="L512" s="75" t="s">
        <v>52</v>
      </c>
      <c r="M512" s="76" t="s">
        <v>14</v>
      </c>
      <c r="N512" s="77"/>
      <c r="O512" s="78">
        <v>3</v>
      </c>
      <c r="P512" s="79" t="s">
        <v>129</v>
      </c>
      <c r="Q512" s="79" t="s">
        <v>122</v>
      </c>
      <c r="R512" s="79" t="s">
        <v>129</v>
      </c>
      <c r="S512" s="79">
        <v>3</v>
      </c>
      <c r="T512" s="79" t="s">
        <v>133</v>
      </c>
      <c r="U512" s="80"/>
      <c r="V512" s="81">
        <v>50</v>
      </c>
      <c r="W512" s="84"/>
    </row>
    <row r="513" spans="2:23" s="49" customFormat="1" ht="56.25" x14ac:dyDescent="0.4">
      <c r="B513" s="8">
        <f t="shared" si="7"/>
        <v>501</v>
      </c>
      <c r="C513" s="64" t="s">
        <v>19</v>
      </c>
      <c r="D513" s="52" t="s">
        <v>98</v>
      </c>
      <c r="E513" s="69" t="s">
        <v>57</v>
      </c>
      <c r="F513" s="70" t="s">
        <v>113</v>
      </c>
      <c r="G513" s="70">
        <v>18</v>
      </c>
      <c r="H513" s="71">
        <v>8</v>
      </c>
      <c r="I513" s="82">
        <f ca="1">INDIRECT("補記シート!D"&amp;18+3*(G513-1))</f>
        <v>0</v>
      </c>
      <c r="J513" s="83"/>
      <c r="K513" s="74" t="s">
        <v>62</v>
      </c>
      <c r="L513" s="75" t="s">
        <v>52</v>
      </c>
      <c r="M513" s="87" t="s">
        <v>106</v>
      </c>
      <c r="N513" s="77"/>
      <c r="O513" s="78">
        <v>7</v>
      </c>
      <c r="P513" s="79" t="s">
        <v>129</v>
      </c>
      <c r="Q513" s="79" t="s">
        <v>122</v>
      </c>
      <c r="R513" s="79" t="s">
        <v>129</v>
      </c>
      <c r="S513" s="79">
        <v>7</v>
      </c>
      <c r="T513" s="79" t="s">
        <v>134</v>
      </c>
      <c r="U513" s="85"/>
      <c r="V513" s="84">
        <v>50</v>
      </c>
      <c r="W513" s="84"/>
    </row>
    <row r="514" spans="2:23" s="49" customFormat="1" ht="131.25" x14ac:dyDescent="0.4">
      <c r="B514" s="8">
        <f t="shared" si="7"/>
        <v>502</v>
      </c>
      <c r="C514" s="54" t="s">
        <v>23</v>
      </c>
      <c r="D514" s="67" t="s">
        <v>96</v>
      </c>
      <c r="E514" s="86" t="s">
        <v>58</v>
      </c>
      <c r="F514" s="70" t="s">
        <v>113</v>
      </c>
      <c r="G514" s="70">
        <v>18</v>
      </c>
      <c r="H514" s="71">
        <v>9</v>
      </c>
      <c r="I514" s="82" t="e">
        <f ca="1">VLOOKUP(INDIRECT("'リリース・フラグ及び一時停止 解除に関する届出書'!E"&amp;31+G514),ツール処理シート!$I$3:$J$7,2,0)</f>
        <v>#N/A</v>
      </c>
      <c r="J514" s="83"/>
      <c r="K514" s="74" t="s">
        <v>64</v>
      </c>
      <c r="L514" s="88" t="s">
        <v>116</v>
      </c>
      <c r="M514" s="87" t="s">
        <v>110</v>
      </c>
      <c r="N514" s="77"/>
      <c r="O514" s="78">
        <v>1</v>
      </c>
      <c r="P514" s="79" t="s">
        <v>129</v>
      </c>
      <c r="Q514" s="79" t="s">
        <v>122</v>
      </c>
      <c r="R514" s="79" t="s">
        <v>129</v>
      </c>
      <c r="S514" s="79">
        <v>1</v>
      </c>
      <c r="T514" s="79" t="s">
        <v>133</v>
      </c>
      <c r="U514" s="85"/>
      <c r="V514" s="81">
        <v>50</v>
      </c>
      <c r="W514" s="84"/>
    </row>
    <row r="515" spans="2:23" s="49" customFormat="1" ht="37.5" x14ac:dyDescent="0.4">
      <c r="B515" s="8">
        <f t="shared" si="7"/>
        <v>503</v>
      </c>
      <c r="C515" s="64" t="s">
        <v>191</v>
      </c>
      <c r="D515" s="67" t="s">
        <v>96</v>
      </c>
      <c r="E515" s="86" t="s">
        <v>59</v>
      </c>
      <c r="F515" s="70" t="s">
        <v>113</v>
      </c>
      <c r="G515" s="70">
        <v>18</v>
      </c>
      <c r="H515" s="71">
        <v>10</v>
      </c>
      <c r="I515" s="82" t="str">
        <f ca="1">IF(INDIRECT("'リリース・フラグ及び一時停止 解除に関する届出書'!I"&amp;31+G515)="","",INDIRECT("'リリース・フラグ及び一時停止 解除に関する届出書'!I"&amp;31+G515))</f>
        <v/>
      </c>
      <c r="J515" s="83"/>
      <c r="K515" s="74" t="s">
        <v>64</v>
      </c>
      <c r="L515" s="88" t="s">
        <v>111</v>
      </c>
      <c r="M515" s="87" t="s">
        <v>75</v>
      </c>
      <c r="N515" s="77"/>
      <c r="O515" s="78">
        <v>11</v>
      </c>
      <c r="P515" s="79" t="s">
        <v>129</v>
      </c>
      <c r="Q515" s="79" t="s">
        <v>122</v>
      </c>
      <c r="R515" s="79" t="s">
        <v>129</v>
      </c>
      <c r="S515" s="79">
        <v>11</v>
      </c>
      <c r="T515" s="79" t="s">
        <v>133</v>
      </c>
      <c r="U515" s="85"/>
      <c r="V515" s="84">
        <v>50</v>
      </c>
      <c r="W515" s="84"/>
    </row>
    <row r="516" spans="2:23" s="49" customFormat="1" ht="75" x14ac:dyDescent="0.4">
      <c r="B516" s="8">
        <f t="shared" si="7"/>
        <v>504</v>
      </c>
      <c r="C516" s="54" t="s">
        <v>24</v>
      </c>
      <c r="D516" s="67" t="s">
        <v>99</v>
      </c>
      <c r="E516" s="86" t="s">
        <v>60</v>
      </c>
      <c r="F516" s="70" t="s">
        <v>113</v>
      </c>
      <c r="G516" s="70">
        <v>18</v>
      </c>
      <c r="H516" s="71">
        <v>11</v>
      </c>
      <c r="I516" s="50">
        <f ca="1">IF(INDIRECT("'リリース・フラグ及び一時停止 解除に関する届出書'!N"&amp;31+G516)&lt;&gt;"",INDIRECT("'リリース・フラグ及び一時停止 解除に関する届出書'!N"&amp;31+G516),ツール処理シート!I517)</f>
        <v>0</v>
      </c>
      <c r="J516" s="83"/>
      <c r="K516" s="74" t="s">
        <v>64</v>
      </c>
      <c r="L516" s="88" t="s">
        <v>112</v>
      </c>
      <c r="M516" s="87" t="s">
        <v>286</v>
      </c>
      <c r="N516" s="77"/>
      <c r="O516" s="78">
        <v>8</v>
      </c>
      <c r="P516" s="79" t="s">
        <v>129</v>
      </c>
      <c r="Q516" s="79" t="s">
        <v>122</v>
      </c>
      <c r="R516" s="79" t="s">
        <v>117</v>
      </c>
      <c r="S516" s="79">
        <v>8</v>
      </c>
      <c r="T516" s="79">
        <v>9</v>
      </c>
      <c r="U516" s="89"/>
      <c r="V516" s="81">
        <v>50</v>
      </c>
      <c r="W516" s="84"/>
    </row>
    <row r="517" spans="2:23" s="49" customFormat="1" ht="56.25" x14ac:dyDescent="0.4">
      <c r="B517" s="8">
        <f t="shared" si="7"/>
        <v>505</v>
      </c>
      <c r="C517" s="64" t="s">
        <v>170</v>
      </c>
      <c r="D517" s="67" t="s">
        <v>100</v>
      </c>
      <c r="E517" s="86" t="s">
        <v>59</v>
      </c>
      <c r="F517" s="70" t="s">
        <v>113</v>
      </c>
      <c r="G517" s="70">
        <v>18</v>
      </c>
      <c r="H517" s="71">
        <v>12</v>
      </c>
      <c r="I517" s="82">
        <f ca="1">INDIRECT("補記シート!D"&amp;16+G517*3)</f>
        <v>0</v>
      </c>
      <c r="J517" s="83"/>
      <c r="K517" s="74" t="s">
        <v>62</v>
      </c>
      <c r="L517" s="88" t="s">
        <v>52</v>
      </c>
      <c r="M517" s="87" t="s">
        <v>166</v>
      </c>
      <c r="N517" s="77"/>
      <c r="O517" s="78">
        <v>8</v>
      </c>
      <c r="P517" s="79" t="s">
        <v>129</v>
      </c>
      <c r="Q517" s="79" t="s">
        <v>122</v>
      </c>
      <c r="R517" s="79" t="s">
        <v>117</v>
      </c>
      <c r="S517" s="79">
        <v>8</v>
      </c>
      <c r="T517" s="79">
        <v>9</v>
      </c>
      <c r="U517" s="89"/>
      <c r="V517" s="84">
        <v>50</v>
      </c>
      <c r="W517" s="84"/>
    </row>
    <row r="518" spans="2:23" s="49" customFormat="1" ht="75" x14ac:dyDescent="0.4">
      <c r="B518" s="8">
        <f t="shared" si="7"/>
        <v>506</v>
      </c>
      <c r="C518" s="54" t="s">
        <v>20</v>
      </c>
      <c r="D518" s="67" t="s">
        <v>102</v>
      </c>
      <c r="E518" s="43" t="s">
        <v>59</v>
      </c>
      <c r="F518" s="8" t="s">
        <v>113</v>
      </c>
      <c r="G518" s="10">
        <v>18</v>
      </c>
      <c r="H518" s="41">
        <v>13</v>
      </c>
      <c r="I518" s="50" t="str">
        <f ca="1">IF(OR(INDIRECT("'リリース・フラグ及び一時停止 解除に関する届出書'!C"&amp;31+G518)="追加",INDIRECT("'リリース・フラグ及び一時停止 解除に関する届出書'!C"&amp;31+G518)="変更"),1,"")</f>
        <v/>
      </c>
      <c r="J518" s="51"/>
      <c r="K518" s="44" t="s">
        <v>64</v>
      </c>
      <c r="L518" s="11" t="s">
        <v>168</v>
      </c>
      <c r="M518" s="54" t="s">
        <v>189</v>
      </c>
      <c r="N518" s="55" t="s">
        <v>353</v>
      </c>
      <c r="O518" s="47">
        <v>1</v>
      </c>
      <c r="P518" s="9" t="s">
        <v>129</v>
      </c>
      <c r="Q518" s="9" t="s">
        <v>130</v>
      </c>
      <c r="R518" s="9" t="s">
        <v>117</v>
      </c>
      <c r="S518" s="9">
        <v>1</v>
      </c>
      <c r="T518" s="9">
        <v>9</v>
      </c>
      <c r="U518" s="11"/>
      <c r="V518" s="48">
        <v>50</v>
      </c>
      <c r="W518" s="48"/>
    </row>
    <row r="519" spans="2:23" s="49" customFormat="1" ht="37.5" x14ac:dyDescent="0.4">
      <c r="B519" s="8">
        <f t="shared" si="7"/>
        <v>507</v>
      </c>
      <c r="C519" s="54" t="s">
        <v>171</v>
      </c>
      <c r="D519" s="68" t="s">
        <v>101</v>
      </c>
      <c r="E519" s="86" t="s">
        <v>97</v>
      </c>
      <c r="F519" s="70" t="s">
        <v>113</v>
      </c>
      <c r="G519" s="75">
        <v>18</v>
      </c>
      <c r="H519" s="71">
        <v>14</v>
      </c>
      <c r="I519" s="82"/>
      <c r="J519" s="83"/>
      <c r="K519" s="74" t="s">
        <v>15</v>
      </c>
      <c r="L519" s="75" t="s">
        <v>52</v>
      </c>
      <c r="M519" s="87" t="s">
        <v>107</v>
      </c>
      <c r="N519" s="90"/>
      <c r="O519" s="78">
        <v>1</v>
      </c>
      <c r="P519" s="79" t="s">
        <v>129</v>
      </c>
      <c r="Q519" s="79" t="s">
        <v>131</v>
      </c>
      <c r="R519" s="79" t="s">
        <v>117</v>
      </c>
      <c r="S519" s="79">
        <v>1</v>
      </c>
      <c r="T519" s="79" t="s">
        <v>135</v>
      </c>
      <c r="U519" s="88"/>
      <c r="V519" s="84">
        <v>50</v>
      </c>
      <c r="W519" s="81"/>
    </row>
    <row r="520" spans="2:23" s="49" customFormat="1" ht="75" x14ac:dyDescent="0.4">
      <c r="B520" s="8">
        <f t="shared" si="7"/>
        <v>508</v>
      </c>
      <c r="C520" s="64" t="s">
        <v>172</v>
      </c>
      <c r="D520" s="67" t="s">
        <v>103</v>
      </c>
      <c r="E520" s="86" t="s">
        <v>67</v>
      </c>
      <c r="F520" s="70" t="s">
        <v>113</v>
      </c>
      <c r="G520" s="70">
        <v>18</v>
      </c>
      <c r="H520" s="71">
        <v>15</v>
      </c>
      <c r="I520" s="50" t="str">
        <f ca="1">IF(I518=1,TEXT(DATE(INDIRECT("'リリース・フラグ及び一時停止 解除に関する届出書'!I26"),INDIRECT("'リリース・フラグ及び一時停止 解除に関する届出書'!O26"),INDIRECT("'リリース・フラグ及び一時停止 解除に関する届出書'!U26")),"YYYYMMDD"),"")</f>
        <v/>
      </c>
      <c r="J520" s="83"/>
      <c r="K520" s="74" t="s">
        <v>64</v>
      </c>
      <c r="L520" s="88" t="s">
        <v>167</v>
      </c>
      <c r="M520" s="87" t="s">
        <v>190</v>
      </c>
      <c r="N520" s="90"/>
      <c r="O520" s="78">
        <v>8</v>
      </c>
      <c r="P520" s="79" t="s">
        <v>129</v>
      </c>
      <c r="Q520" s="79" t="s">
        <v>124</v>
      </c>
      <c r="R520" s="79" t="s">
        <v>117</v>
      </c>
      <c r="S520" s="79">
        <v>8</v>
      </c>
      <c r="T520" s="79">
        <v>9</v>
      </c>
      <c r="U520" s="80" t="s">
        <v>138</v>
      </c>
      <c r="V520" s="81">
        <v>50</v>
      </c>
      <c r="W520" s="84"/>
    </row>
    <row r="521" spans="2:23" s="49" customFormat="1" ht="37.5" x14ac:dyDescent="0.4">
      <c r="B521" s="8">
        <f t="shared" si="7"/>
        <v>509</v>
      </c>
      <c r="C521" s="54" t="s">
        <v>173</v>
      </c>
      <c r="D521" s="67" t="s">
        <v>54</v>
      </c>
      <c r="E521" s="86" t="s">
        <v>65</v>
      </c>
      <c r="F521" s="70" t="s">
        <v>113</v>
      </c>
      <c r="G521" s="70">
        <v>18</v>
      </c>
      <c r="H521" s="71">
        <v>16</v>
      </c>
      <c r="I521" s="82"/>
      <c r="J521" s="83"/>
      <c r="K521" s="74" t="s">
        <v>15</v>
      </c>
      <c r="L521" s="75" t="s">
        <v>52</v>
      </c>
      <c r="M521" s="76" t="s">
        <v>53</v>
      </c>
      <c r="N521" s="77"/>
      <c r="O521" s="78">
        <v>1</v>
      </c>
      <c r="P521" s="79" t="s">
        <v>129</v>
      </c>
      <c r="Q521" s="79" t="s">
        <v>131</v>
      </c>
      <c r="R521" s="79" t="s">
        <v>117</v>
      </c>
      <c r="S521" s="79">
        <v>1</v>
      </c>
      <c r="T521" s="79" t="s">
        <v>66</v>
      </c>
      <c r="U521" s="89"/>
      <c r="V521" s="84">
        <v>50</v>
      </c>
      <c r="W521" s="84"/>
    </row>
    <row r="522" spans="2:23" s="49" customFormat="1" x14ac:dyDescent="0.4">
      <c r="B522" s="8">
        <f t="shared" si="7"/>
        <v>510</v>
      </c>
      <c r="C522" s="54" t="s">
        <v>174</v>
      </c>
      <c r="D522" s="67" t="s">
        <v>96</v>
      </c>
      <c r="E522" s="91" t="s">
        <v>67</v>
      </c>
      <c r="F522" s="70" t="s">
        <v>113</v>
      </c>
      <c r="G522" s="75">
        <v>18</v>
      </c>
      <c r="H522" s="71">
        <v>17</v>
      </c>
      <c r="I522" s="82">
        <v>29991231</v>
      </c>
      <c r="J522" s="83"/>
      <c r="K522" s="74" t="s">
        <v>109</v>
      </c>
      <c r="L522" s="88" t="s">
        <v>52</v>
      </c>
      <c r="M522" s="87" t="s">
        <v>108</v>
      </c>
      <c r="N522" s="90"/>
      <c r="O522" s="78">
        <v>8</v>
      </c>
      <c r="P522" s="79" t="s">
        <v>129</v>
      </c>
      <c r="Q522" s="79" t="s">
        <v>131</v>
      </c>
      <c r="R522" s="79" t="s">
        <v>117</v>
      </c>
      <c r="S522" s="79">
        <v>8</v>
      </c>
      <c r="T522" s="79">
        <v>9</v>
      </c>
      <c r="U522" s="88"/>
      <c r="V522" s="81">
        <v>50</v>
      </c>
      <c r="W522" s="84"/>
    </row>
    <row r="523" spans="2:23" s="49" customFormat="1" ht="37.5" x14ac:dyDescent="0.4">
      <c r="B523" s="8">
        <f t="shared" si="7"/>
        <v>511</v>
      </c>
      <c r="C523" s="54" t="s">
        <v>204</v>
      </c>
      <c r="D523" s="67" t="s">
        <v>54</v>
      </c>
      <c r="E523" s="86" t="s">
        <v>69</v>
      </c>
      <c r="F523" s="70" t="s">
        <v>113</v>
      </c>
      <c r="G523" s="70">
        <v>18</v>
      </c>
      <c r="H523" s="71">
        <v>18</v>
      </c>
      <c r="I523" s="82"/>
      <c r="J523" s="83"/>
      <c r="K523" s="74" t="s">
        <v>15</v>
      </c>
      <c r="L523" s="75" t="s">
        <v>52</v>
      </c>
      <c r="M523" s="76" t="s">
        <v>53</v>
      </c>
      <c r="N523" s="77"/>
      <c r="O523" s="78">
        <v>1</v>
      </c>
      <c r="P523" s="79" t="s">
        <v>129</v>
      </c>
      <c r="Q523" s="79" t="s">
        <v>131</v>
      </c>
      <c r="R523" s="79" t="s">
        <v>117</v>
      </c>
      <c r="S523" s="79">
        <v>1</v>
      </c>
      <c r="T523" s="79" t="s">
        <v>66</v>
      </c>
      <c r="U523" s="89"/>
      <c r="V523" s="84">
        <v>50</v>
      </c>
      <c r="W523" s="84"/>
    </row>
    <row r="524" spans="2:23" s="49" customFormat="1" ht="75" x14ac:dyDescent="0.4">
      <c r="B524" s="8">
        <f t="shared" si="7"/>
        <v>512</v>
      </c>
      <c r="C524" s="54" t="s">
        <v>205</v>
      </c>
      <c r="D524" s="67" t="s">
        <v>104</v>
      </c>
      <c r="E524" s="91" t="s">
        <v>70</v>
      </c>
      <c r="F524" s="70" t="s">
        <v>113</v>
      </c>
      <c r="G524" s="70">
        <v>18</v>
      </c>
      <c r="H524" s="71">
        <v>19</v>
      </c>
      <c r="I524" s="82" t="str">
        <f ca="1">IF(INDIRECT("'リリース・フラグ及び一時停止 解除に関する届出書'!W"&amp;31+G524)="リリース実行可","RELE",IF(INDIRECT("'リリース・フラグ及び一時停止 解除に関する届出書'!W"&amp;31+G524)="リリース実行不可","NREL",""))</f>
        <v>RELE</v>
      </c>
      <c r="J524" s="83"/>
      <c r="K524" s="74" t="s">
        <v>64</v>
      </c>
      <c r="L524" s="88" t="s">
        <v>118</v>
      </c>
      <c r="M524" s="87" t="s">
        <v>119</v>
      </c>
      <c r="N524" s="77"/>
      <c r="O524" s="78">
        <v>4</v>
      </c>
      <c r="P524" s="79" t="s">
        <v>129</v>
      </c>
      <c r="Q524" s="79" t="s">
        <v>123</v>
      </c>
      <c r="R524" s="79" t="s">
        <v>117</v>
      </c>
      <c r="S524" s="79">
        <v>4</v>
      </c>
      <c r="T524" s="79" t="s">
        <v>136</v>
      </c>
      <c r="U524" s="80" t="s">
        <v>138</v>
      </c>
      <c r="V524" s="81">
        <v>50</v>
      </c>
      <c r="W524" s="84"/>
    </row>
    <row r="525" spans="2:23" s="49" customFormat="1" ht="37.5" x14ac:dyDescent="0.4">
      <c r="B525" s="8">
        <f t="shared" si="7"/>
        <v>513</v>
      </c>
      <c r="C525" s="54" t="s">
        <v>206</v>
      </c>
      <c r="D525" s="67" t="s">
        <v>63</v>
      </c>
      <c r="E525" s="86" t="s">
        <v>69</v>
      </c>
      <c r="F525" s="70" t="s">
        <v>113</v>
      </c>
      <c r="G525" s="70">
        <v>18</v>
      </c>
      <c r="H525" s="71">
        <v>20</v>
      </c>
      <c r="I525" s="82"/>
      <c r="J525" s="83"/>
      <c r="K525" s="74" t="s">
        <v>15</v>
      </c>
      <c r="L525" s="75" t="s">
        <v>52</v>
      </c>
      <c r="M525" s="76" t="s">
        <v>53</v>
      </c>
      <c r="N525" s="77"/>
      <c r="O525" s="78">
        <v>1</v>
      </c>
      <c r="P525" s="79" t="s">
        <v>129</v>
      </c>
      <c r="Q525" s="79" t="s">
        <v>131</v>
      </c>
      <c r="R525" s="79" t="s">
        <v>117</v>
      </c>
      <c r="S525" s="79">
        <v>1</v>
      </c>
      <c r="T525" s="79" t="s">
        <v>66</v>
      </c>
      <c r="U525" s="89"/>
      <c r="V525" s="84">
        <v>50</v>
      </c>
      <c r="W525" s="84"/>
    </row>
    <row r="526" spans="2:23" s="49" customFormat="1" ht="75" x14ac:dyDescent="0.4">
      <c r="B526" s="8">
        <f t="shared" ref="B526:B589" si="8">ROW()-12</f>
        <v>514</v>
      </c>
      <c r="C526" s="54" t="s">
        <v>207</v>
      </c>
      <c r="D526" s="67" t="s">
        <v>105</v>
      </c>
      <c r="E526" s="91" t="s">
        <v>70</v>
      </c>
      <c r="F526" s="70" t="s">
        <v>113</v>
      </c>
      <c r="G526" s="70">
        <v>18</v>
      </c>
      <c r="H526" s="71">
        <v>21</v>
      </c>
      <c r="I526" s="50" t="str">
        <f ca="1">IF(INDIRECT("'リリース・フラグ及び一時停止 解除に関する届出書'!R"&amp;31+G526)="リリース実行可","RELE",IF(INDIRECT("'リリース・フラグ及び一時停止 解除に関する届出書'!R"&amp;31+G526)="リリース実行不可","NREL",""))</f>
        <v>RELE</v>
      </c>
      <c r="J526" s="83"/>
      <c r="K526" s="74" t="s">
        <v>64</v>
      </c>
      <c r="L526" s="88" t="s">
        <v>118</v>
      </c>
      <c r="M526" s="87" t="s">
        <v>119</v>
      </c>
      <c r="N526" s="77"/>
      <c r="O526" s="78">
        <v>4</v>
      </c>
      <c r="P526" s="79" t="s">
        <v>129</v>
      </c>
      <c r="Q526" s="79" t="s">
        <v>124</v>
      </c>
      <c r="R526" s="79" t="s">
        <v>117</v>
      </c>
      <c r="S526" s="79">
        <v>4</v>
      </c>
      <c r="T526" s="79" t="s">
        <v>137</v>
      </c>
      <c r="U526" s="80" t="s">
        <v>138</v>
      </c>
      <c r="V526" s="81">
        <v>50</v>
      </c>
      <c r="W526" s="84"/>
    </row>
    <row r="527" spans="2:23" s="49" customFormat="1" x14ac:dyDescent="0.4">
      <c r="B527" s="8">
        <f t="shared" si="8"/>
        <v>515</v>
      </c>
      <c r="C527" s="54" t="s">
        <v>21</v>
      </c>
      <c r="D527" s="67" t="s">
        <v>63</v>
      </c>
      <c r="E527" s="86" t="s">
        <v>72</v>
      </c>
      <c r="F527" s="70" t="s">
        <v>113</v>
      </c>
      <c r="G527" s="70">
        <v>18</v>
      </c>
      <c r="H527" s="71">
        <v>22</v>
      </c>
      <c r="I527" s="82"/>
      <c r="J527" s="83"/>
      <c r="K527" s="74" t="s">
        <v>15</v>
      </c>
      <c r="L527" s="75" t="s">
        <v>52</v>
      </c>
      <c r="M527" s="76" t="s">
        <v>53</v>
      </c>
      <c r="N527" s="77"/>
      <c r="O527" s="78">
        <v>1</v>
      </c>
      <c r="P527" s="79" t="s">
        <v>129</v>
      </c>
      <c r="Q527" s="79" t="s">
        <v>131</v>
      </c>
      <c r="R527" s="79" t="s">
        <v>117</v>
      </c>
      <c r="S527" s="79">
        <v>1</v>
      </c>
      <c r="T527" s="79" t="s">
        <v>73</v>
      </c>
      <c r="U527" s="89"/>
      <c r="V527" s="84">
        <v>50</v>
      </c>
      <c r="W527" s="84"/>
    </row>
    <row r="528" spans="2:23" s="49" customFormat="1" ht="75" x14ac:dyDescent="0.4">
      <c r="B528" s="8">
        <f t="shared" si="8"/>
        <v>516</v>
      </c>
      <c r="C528" s="54" t="s">
        <v>25</v>
      </c>
      <c r="D528" s="67" t="s">
        <v>105</v>
      </c>
      <c r="E528" s="91" t="s">
        <v>74</v>
      </c>
      <c r="F528" s="70" t="s">
        <v>113</v>
      </c>
      <c r="G528" s="70">
        <v>18</v>
      </c>
      <c r="H528" s="71">
        <v>23</v>
      </c>
      <c r="I528" s="157" t="str">
        <f ca="1">IF(INDIRECT("'リリース・フラグ及び一時停止 解除に関する届出書'!AB"&amp;31+G528)="解除","0000",IF(INDIRECT("'リリース・フラグ及び一時停止 解除に関する届出書'!AB"&amp;31+G528)="一時停止","9999",""))</f>
        <v/>
      </c>
      <c r="J528" s="83"/>
      <c r="K528" s="74" t="s">
        <v>64</v>
      </c>
      <c r="L528" s="92" t="s">
        <v>120</v>
      </c>
      <c r="M528" s="87" t="s">
        <v>139</v>
      </c>
      <c r="N528" s="90"/>
      <c r="O528" s="78">
        <v>4</v>
      </c>
      <c r="P528" s="79" t="s">
        <v>129</v>
      </c>
      <c r="Q528" s="79" t="s">
        <v>68</v>
      </c>
      <c r="R528" s="79" t="s">
        <v>117</v>
      </c>
      <c r="S528" s="79">
        <v>4</v>
      </c>
      <c r="T528" s="79">
        <v>9</v>
      </c>
      <c r="U528" s="80" t="s">
        <v>138</v>
      </c>
      <c r="V528" s="81">
        <v>50</v>
      </c>
      <c r="W528" s="93"/>
    </row>
    <row r="529" spans="1:23" x14ac:dyDescent="0.4">
      <c r="A529" s="49"/>
      <c r="B529" s="8">
        <f t="shared" si="8"/>
        <v>517</v>
      </c>
      <c r="C529" s="63" t="s">
        <v>177</v>
      </c>
      <c r="D529" s="45" t="s">
        <v>140</v>
      </c>
      <c r="E529" s="53" t="s">
        <v>141</v>
      </c>
      <c r="F529" s="70" t="s">
        <v>113</v>
      </c>
      <c r="G529" s="63">
        <v>18</v>
      </c>
      <c r="H529" s="71">
        <v>24</v>
      </c>
      <c r="I529" s="50"/>
      <c r="J529" s="51"/>
      <c r="K529" s="44" t="s">
        <v>62</v>
      </c>
      <c r="L529" s="10" t="s">
        <v>52</v>
      </c>
      <c r="M529" s="45"/>
      <c r="N529" s="46"/>
      <c r="O529" s="47" t="s">
        <v>142</v>
      </c>
      <c r="P529" s="79" t="s">
        <v>129</v>
      </c>
      <c r="Q529" s="128" t="s">
        <v>55</v>
      </c>
      <c r="R529" s="128"/>
      <c r="S529" s="128"/>
      <c r="T529" s="128"/>
      <c r="U529" s="129"/>
      <c r="V529" s="130"/>
      <c r="W529" s="130"/>
    </row>
    <row r="530" spans="1:23" ht="37.5" x14ac:dyDescent="0.4">
      <c r="A530" s="49"/>
      <c r="B530" s="8">
        <f t="shared" si="8"/>
        <v>518</v>
      </c>
      <c r="C530" s="41" t="s">
        <v>77</v>
      </c>
      <c r="D530" s="67" t="s">
        <v>71</v>
      </c>
      <c r="E530" s="86" t="s">
        <v>78</v>
      </c>
      <c r="F530" s="70" t="s">
        <v>113</v>
      </c>
      <c r="G530" s="70">
        <v>18</v>
      </c>
      <c r="H530" s="71">
        <v>25</v>
      </c>
      <c r="I530" s="82" t="str">
        <f ca="1">IF(INDIRECT("補記シート!D"&amp;17+G530*3)="","",INDIRECT("補記シート!D"&amp;17+G530*3))</f>
        <v/>
      </c>
      <c r="J530" s="83"/>
      <c r="K530" s="74" t="s">
        <v>62</v>
      </c>
      <c r="L530" s="75" t="s">
        <v>52</v>
      </c>
      <c r="M530" s="87" t="s">
        <v>163</v>
      </c>
      <c r="N530" s="90"/>
      <c r="O530" s="78">
        <v>10</v>
      </c>
      <c r="P530" s="79" t="s">
        <v>129</v>
      </c>
      <c r="Q530" s="128" t="s">
        <v>55</v>
      </c>
      <c r="R530" s="128"/>
      <c r="S530" s="128"/>
      <c r="T530" s="128"/>
      <c r="U530" s="131"/>
      <c r="V530" s="132"/>
      <c r="W530" s="132"/>
    </row>
    <row r="531" spans="1:23" ht="112.5" x14ac:dyDescent="0.4">
      <c r="A531" s="49"/>
      <c r="B531" s="8">
        <f t="shared" si="8"/>
        <v>519</v>
      </c>
      <c r="C531" s="41" t="s">
        <v>175</v>
      </c>
      <c r="D531" s="67" t="s">
        <v>54</v>
      </c>
      <c r="E531" s="86" t="s">
        <v>59</v>
      </c>
      <c r="F531" s="70" t="s">
        <v>113</v>
      </c>
      <c r="G531" s="70">
        <v>18</v>
      </c>
      <c r="H531" s="71">
        <v>26</v>
      </c>
      <c r="I531" s="50" t="str">
        <f ca="1">IF(I520="","",LEFT(I520,4)&amp;"/"&amp;MID(I520,5,2)&amp;"/"&amp;RIGHT(I520,2))</f>
        <v/>
      </c>
      <c r="J531" s="83"/>
      <c r="K531" s="74" t="s">
        <v>79</v>
      </c>
      <c r="L531" s="75" t="s">
        <v>52</v>
      </c>
      <c r="M531" s="54" t="s">
        <v>351</v>
      </c>
      <c r="N531" s="55" t="s">
        <v>352</v>
      </c>
      <c r="O531" s="78">
        <v>10</v>
      </c>
      <c r="P531" s="79" t="s">
        <v>129</v>
      </c>
      <c r="Q531" s="128" t="s">
        <v>55</v>
      </c>
      <c r="R531" s="128"/>
      <c r="S531" s="128"/>
      <c r="T531" s="128"/>
      <c r="U531" s="133"/>
      <c r="V531" s="132"/>
      <c r="W531" s="132"/>
    </row>
    <row r="532" spans="1:23" ht="56.25" x14ac:dyDescent="0.4">
      <c r="A532" s="49"/>
      <c r="B532" s="8">
        <f t="shared" si="8"/>
        <v>520</v>
      </c>
      <c r="C532" s="41" t="s">
        <v>176</v>
      </c>
      <c r="D532" s="67" t="s">
        <v>76</v>
      </c>
      <c r="E532" s="86" t="s">
        <v>59</v>
      </c>
      <c r="F532" s="70" t="s">
        <v>113</v>
      </c>
      <c r="G532" s="70">
        <v>18</v>
      </c>
      <c r="H532" s="71">
        <v>27</v>
      </c>
      <c r="I532" s="50" t="str">
        <f ca="1">LEFT(I517,4)&amp;"/"&amp;MID(I517,5,2)&amp;"/"&amp;RIGHT(I517,2)</f>
        <v>0//0</v>
      </c>
      <c r="J532" s="83"/>
      <c r="K532" s="74" t="s">
        <v>79</v>
      </c>
      <c r="L532" s="75" t="s">
        <v>52</v>
      </c>
      <c r="M532" s="94" t="s">
        <v>169</v>
      </c>
      <c r="N532" s="95"/>
      <c r="O532" s="78">
        <v>10</v>
      </c>
      <c r="P532" s="79" t="s">
        <v>115</v>
      </c>
      <c r="Q532" s="128" t="s">
        <v>55</v>
      </c>
      <c r="R532" s="128"/>
      <c r="S532" s="128"/>
      <c r="T532" s="128"/>
      <c r="U532" s="134"/>
      <c r="V532" s="135"/>
      <c r="W532" s="136"/>
    </row>
    <row r="533" spans="1:23" ht="56.25" x14ac:dyDescent="0.4">
      <c r="A533" s="49"/>
      <c r="B533" s="8">
        <f t="shared" si="8"/>
        <v>521</v>
      </c>
      <c r="C533" s="65" t="s">
        <v>178</v>
      </c>
      <c r="D533" s="56" t="s">
        <v>63</v>
      </c>
      <c r="E533" s="69" t="s">
        <v>60</v>
      </c>
      <c r="F533" s="70" t="s">
        <v>113</v>
      </c>
      <c r="G533" s="96">
        <v>18</v>
      </c>
      <c r="H533" s="71">
        <v>28</v>
      </c>
      <c r="I533" s="158">
        <v>401768</v>
      </c>
      <c r="J533" s="98"/>
      <c r="K533" s="99" t="s">
        <v>15</v>
      </c>
      <c r="L533" s="75" t="s">
        <v>52</v>
      </c>
      <c r="M533" s="76" t="s">
        <v>164</v>
      </c>
      <c r="N533" s="90" t="s">
        <v>165</v>
      </c>
      <c r="O533" s="78">
        <v>10</v>
      </c>
      <c r="P533" s="79" t="s">
        <v>115</v>
      </c>
      <c r="Q533" s="128" t="s">
        <v>55</v>
      </c>
      <c r="R533" s="128"/>
      <c r="S533" s="128"/>
      <c r="T533" s="128"/>
      <c r="U533" s="134"/>
      <c r="V533" s="135"/>
      <c r="W533" s="137"/>
    </row>
    <row r="534" spans="1:23" ht="19.5" thickBot="1" x14ac:dyDescent="0.45">
      <c r="A534" s="49"/>
      <c r="B534" s="177">
        <f t="shared" si="8"/>
        <v>522</v>
      </c>
      <c r="C534" s="178" t="s">
        <v>179</v>
      </c>
      <c r="D534" s="183" t="s">
        <v>76</v>
      </c>
      <c r="E534" s="100" t="s">
        <v>80</v>
      </c>
      <c r="F534" s="101" t="s">
        <v>114</v>
      </c>
      <c r="G534" s="101">
        <v>18</v>
      </c>
      <c r="H534" s="184">
        <v>29</v>
      </c>
      <c r="I534" s="102">
        <v>401768</v>
      </c>
      <c r="J534" s="103"/>
      <c r="K534" s="104" t="s">
        <v>15</v>
      </c>
      <c r="L534" s="105" t="s">
        <v>52</v>
      </c>
      <c r="M534" s="106" t="s">
        <v>164</v>
      </c>
      <c r="N534" s="107"/>
      <c r="O534" s="108">
        <v>10</v>
      </c>
      <c r="P534" s="109" t="s">
        <v>115</v>
      </c>
      <c r="Q534" s="138" t="s">
        <v>55</v>
      </c>
      <c r="R534" s="138"/>
      <c r="S534" s="138"/>
      <c r="T534" s="138"/>
      <c r="U534" s="139"/>
      <c r="V534" s="140"/>
      <c r="W534" s="140"/>
    </row>
    <row r="535" spans="1:23" s="49" customFormat="1" ht="19.5" thickTop="1" x14ac:dyDescent="0.4">
      <c r="B535" s="175">
        <f t="shared" si="8"/>
        <v>523</v>
      </c>
      <c r="C535" s="176" t="s">
        <v>82</v>
      </c>
      <c r="D535" s="179" t="s">
        <v>84</v>
      </c>
      <c r="E535" s="180" t="s">
        <v>85</v>
      </c>
      <c r="F535" s="181" t="s">
        <v>113</v>
      </c>
      <c r="G535" s="181">
        <v>19</v>
      </c>
      <c r="H535" s="182">
        <v>1</v>
      </c>
      <c r="I535" s="72"/>
      <c r="J535" s="73"/>
      <c r="K535" s="74" t="s">
        <v>15</v>
      </c>
      <c r="L535" s="75" t="s">
        <v>52</v>
      </c>
      <c r="M535" s="76" t="s">
        <v>53</v>
      </c>
      <c r="N535" s="77" t="s">
        <v>125</v>
      </c>
      <c r="O535" s="78" t="s">
        <v>86</v>
      </c>
      <c r="P535" s="79" t="s">
        <v>83</v>
      </c>
      <c r="Q535" s="79" t="s">
        <v>55</v>
      </c>
      <c r="R535" s="79" t="s">
        <v>86</v>
      </c>
      <c r="S535" s="79" t="s">
        <v>83</v>
      </c>
      <c r="T535" s="79" t="s">
        <v>87</v>
      </c>
      <c r="U535" s="80"/>
      <c r="V535" s="81">
        <v>50</v>
      </c>
      <c r="W535" s="81"/>
    </row>
    <row r="536" spans="1:23" s="49" customFormat="1" x14ac:dyDescent="0.4">
      <c r="B536" s="8">
        <f t="shared" si="8"/>
        <v>524</v>
      </c>
      <c r="C536" s="41" t="s">
        <v>89</v>
      </c>
      <c r="D536" s="42" t="s">
        <v>86</v>
      </c>
      <c r="E536" s="69" t="s">
        <v>90</v>
      </c>
      <c r="F536" s="70" t="s">
        <v>113</v>
      </c>
      <c r="G536" s="70">
        <v>19</v>
      </c>
      <c r="H536" s="71">
        <v>2</v>
      </c>
      <c r="I536" s="82"/>
      <c r="J536" s="83"/>
      <c r="K536" s="74" t="s">
        <v>15</v>
      </c>
      <c r="L536" s="75" t="s">
        <v>52</v>
      </c>
      <c r="M536" s="76" t="s">
        <v>53</v>
      </c>
      <c r="N536" s="77" t="s">
        <v>126</v>
      </c>
      <c r="O536" s="78" t="s">
        <v>86</v>
      </c>
      <c r="P536" s="79" t="s">
        <v>86</v>
      </c>
      <c r="Q536" s="79" t="s">
        <v>55</v>
      </c>
      <c r="R536" s="79" t="s">
        <v>87</v>
      </c>
      <c r="S536" s="79" t="s">
        <v>88</v>
      </c>
      <c r="T536" s="79" t="s">
        <v>88</v>
      </c>
      <c r="U536" s="80"/>
      <c r="V536" s="84">
        <v>50</v>
      </c>
      <c r="W536" s="84"/>
    </row>
    <row r="537" spans="1:23" s="49" customFormat="1" x14ac:dyDescent="0.4">
      <c r="B537" s="8">
        <f t="shared" si="8"/>
        <v>525</v>
      </c>
      <c r="C537" s="41" t="s">
        <v>91</v>
      </c>
      <c r="D537" s="42" t="s">
        <v>87</v>
      </c>
      <c r="E537" s="69" t="s">
        <v>92</v>
      </c>
      <c r="F537" s="70" t="s">
        <v>113</v>
      </c>
      <c r="G537" s="70">
        <v>19</v>
      </c>
      <c r="H537" s="71">
        <v>3</v>
      </c>
      <c r="I537" s="82"/>
      <c r="J537" s="83"/>
      <c r="K537" s="74" t="s">
        <v>15</v>
      </c>
      <c r="L537" s="75" t="s">
        <v>52</v>
      </c>
      <c r="M537" s="76" t="s">
        <v>53</v>
      </c>
      <c r="N537" s="77" t="s">
        <v>126</v>
      </c>
      <c r="O537" s="78" t="s">
        <v>93</v>
      </c>
      <c r="P537" s="79" t="s">
        <v>93</v>
      </c>
      <c r="Q537" s="79" t="s">
        <v>55</v>
      </c>
      <c r="R537" s="79" t="s">
        <v>87</v>
      </c>
      <c r="S537" s="79" t="s">
        <v>87</v>
      </c>
      <c r="T537" s="79" t="s">
        <v>88</v>
      </c>
      <c r="U537" s="85"/>
      <c r="V537" s="81">
        <v>50</v>
      </c>
      <c r="W537" s="84"/>
    </row>
    <row r="538" spans="1:23" s="49" customFormat="1" x14ac:dyDescent="0.4">
      <c r="B538" s="8">
        <f t="shared" si="8"/>
        <v>526</v>
      </c>
      <c r="C538" s="41" t="s">
        <v>94</v>
      </c>
      <c r="D538" s="67" t="s">
        <v>86</v>
      </c>
      <c r="E538" s="86" t="s">
        <v>92</v>
      </c>
      <c r="F538" s="70" t="s">
        <v>113</v>
      </c>
      <c r="G538" s="70">
        <v>19</v>
      </c>
      <c r="H538" s="71">
        <v>4</v>
      </c>
      <c r="I538" s="82"/>
      <c r="J538" s="83"/>
      <c r="K538" s="74" t="s">
        <v>15</v>
      </c>
      <c r="L538" s="75" t="s">
        <v>52</v>
      </c>
      <c r="M538" s="76" t="s">
        <v>53</v>
      </c>
      <c r="N538" s="77" t="s">
        <v>127</v>
      </c>
      <c r="O538" s="78" t="s">
        <v>88</v>
      </c>
      <c r="P538" s="79" t="s">
        <v>86</v>
      </c>
      <c r="Q538" s="79" t="s">
        <v>55</v>
      </c>
      <c r="R538" s="79" t="s">
        <v>87</v>
      </c>
      <c r="S538" s="79" t="s">
        <v>86</v>
      </c>
      <c r="T538" s="79" t="s">
        <v>87</v>
      </c>
      <c r="U538" s="85"/>
      <c r="V538" s="84">
        <v>50</v>
      </c>
      <c r="W538" s="84"/>
    </row>
    <row r="539" spans="1:23" s="49" customFormat="1" x14ac:dyDescent="0.4">
      <c r="B539" s="8">
        <f t="shared" si="8"/>
        <v>527</v>
      </c>
      <c r="C539" s="41" t="s">
        <v>95</v>
      </c>
      <c r="D539" s="42" t="s">
        <v>88</v>
      </c>
      <c r="E539" s="69" t="s">
        <v>92</v>
      </c>
      <c r="F539" s="70" t="s">
        <v>113</v>
      </c>
      <c r="G539" s="70">
        <v>19</v>
      </c>
      <c r="H539" s="71">
        <v>5</v>
      </c>
      <c r="I539" s="97"/>
      <c r="J539" s="83"/>
      <c r="K539" s="74" t="s">
        <v>15</v>
      </c>
      <c r="L539" s="75" t="s">
        <v>52</v>
      </c>
      <c r="M539" s="76" t="s">
        <v>53</v>
      </c>
      <c r="N539" s="77" t="s">
        <v>128</v>
      </c>
      <c r="O539" s="78" t="s">
        <v>88</v>
      </c>
      <c r="P539" s="79" t="s">
        <v>93</v>
      </c>
      <c r="Q539" s="79" t="s">
        <v>55</v>
      </c>
      <c r="R539" s="79" t="s">
        <v>88</v>
      </c>
      <c r="S539" s="79" t="s">
        <v>87</v>
      </c>
      <c r="T539" s="79" t="s">
        <v>88</v>
      </c>
      <c r="U539" s="85"/>
      <c r="V539" s="81">
        <v>50</v>
      </c>
      <c r="W539" s="84"/>
    </row>
    <row r="540" spans="1:23" s="49" customFormat="1" x14ac:dyDescent="0.4">
      <c r="B540" s="8">
        <f t="shared" si="8"/>
        <v>528</v>
      </c>
      <c r="C540" s="64" t="s">
        <v>17</v>
      </c>
      <c r="D540" s="42" t="s">
        <v>50</v>
      </c>
      <c r="E540" s="69" t="s">
        <v>51</v>
      </c>
      <c r="F540" s="70" t="s">
        <v>113</v>
      </c>
      <c r="G540" s="70">
        <v>19</v>
      </c>
      <c r="H540" s="71">
        <v>6</v>
      </c>
      <c r="I540" s="82">
        <v>711000</v>
      </c>
      <c r="J540" s="73"/>
      <c r="K540" s="74" t="s">
        <v>15</v>
      </c>
      <c r="L540" s="75" t="s">
        <v>52</v>
      </c>
      <c r="M540" s="76" t="s">
        <v>162</v>
      </c>
      <c r="N540" s="77"/>
      <c r="O540" s="78">
        <v>6</v>
      </c>
      <c r="P540" s="79" t="s">
        <v>129</v>
      </c>
      <c r="Q540" s="79" t="s">
        <v>121</v>
      </c>
      <c r="R540" s="79" t="s">
        <v>129</v>
      </c>
      <c r="S540" s="79">
        <v>6</v>
      </c>
      <c r="T540" s="79">
        <v>9</v>
      </c>
      <c r="U540" s="80"/>
      <c r="V540" s="84">
        <v>50</v>
      </c>
      <c r="W540" s="81"/>
    </row>
    <row r="541" spans="1:23" s="49" customFormat="1" x14ac:dyDescent="0.4">
      <c r="B541" s="8">
        <f t="shared" si="8"/>
        <v>529</v>
      </c>
      <c r="C541" s="54" t="s">
        <v>18</v>
      </c>
      <c r="D541" s="42" t="s">
        <v>56</v>
      </c>
      <c r="E541" s="69" t="s">
        <v>51</v>
      </c>
      <c r="F541" s="70" t="s">
        <v>113</v>
      </c>
      <c r="G541" s="70">
        <v>19</v>
      </c>
      <c r="H541" s="71">
        <v>7</v>
      </c>
      <c r="I541" s="82" t="s">
        <v>61</v>
      </c>
      <c r="J541" s="83"/>
      <c r="K541" s="74" t="s">
        <v>15</v>
      </c>
      <c r="L541" s="75" t="s">
        <v>52</v>
      </c>
      <c r="M541" s="76" t="s">
        <v>14</v>
      </c>
      <c r="N541" s="77"/>
      <c r="O541" s="78">
        <v>3</v>
      </c>
      <c r="P541" s="79" t="s">
        <v>129</v>
      </c>
      <c r="Q541" s="79" t="s">
        <v>122</v>
      </c>
      <c r="R541" s="79" t="s">
        <v>129</v>
      </c>
      <c r="S541" s="79">
        <v>3</v>
      </c>
      <c r="T541" s="79" t="s">
        <v>133</v>
      </c>
      <c r="U541" s="80"/>
      <c r="V541" s="81">
        <v>50</v>
      </c>
      <c r="W541" s="84"/>
    </row>
    <row r="542" spans="1:23" s="49" customFormat="1" ht="56.25" x14ac:dyDescent="0.4">
      <c r="B542" s="8">
        <f t="shared" si="8"/>
        <v>530</v>
      </c>
      <c r="C542" s="64" t="s">
        <v>19</v>
      </c>
      <c r="D542" s="52" t="s">
        <v>98</v>
      </c>
      <c r="E542" s="69" t="s">
        <v>57</v>
      </c>
      <c r="F542" s="70" t="s">
        <v>113</v>
      </c>
      <c r="G542" s="70">
        <v>19</v>
      </c>
      <c r="H542" s="71">
        <v>8</v>
      </c>
      <c r="I542" s="82">
        <f ca="1">INDIRECT("補記シート!D"&amp;18+3*(G542-1))</f>
        <v>0</v>
      </c>
      <c r="J542" s="83"/>
      <c r="K542" s="74" t="s">
        <v>62</v>
      </c>
      <c r="L542" s="75" t="s">
        <v>52</v>
      </c>
      <c r="M542" s="87" t="s">
        <v>106</v>
      </c>
      <c r="N542" s="77"/>
      <c r="O542" s="78">
        <v>7</v>
      </c>
      <c r="P542" s="79" t="s">
        <v>129</v>
      </c>
      <c r="Q542" s="79" t="s">
        <v>122</v>
      </c>
      <c r="R542" s="79" t="s">
        <v>129</v>
      </c>
      <c r="S542" s="79">
        <v>7</v>
      </c>
      <c r="T542" s="79" t="s">
        <v>134</v>
      </c>
      <c r="U542" s="85"/>
      <c r="V542" s="84">
        <v>50</v>
      </c>
      <c r="W542" s="84"/>
    </row>
    <row r="543" spans="1:23" s="49" customFormat="1" ht="131.25" x14ac:dyDescent="0.4">
      <c r="B543" s="8">
        <f t="shared" si="8"/>
        <v>531</v>
      </c>
      <c r="C543" s="54" t="s">
        <v>23</v>
      </c>
      <c r="D543" s="67" t="s">
        <v>96</v>
      </c>
      <c r="E543" s="86" t="s">
        <v>58</v>
      </c>
      <c r="F543" s="70" t="s">
        <v>113</v>
      </c>
      <c r="G543" s="70">
        <v>19</v>
      </c>
      <c r="H543" s="71">
        <v>9</v>
      </c>
      <c r="I543" s="82" t="e">
        <f ca="1">VLOOKUP(INDIRECT("'リリース・フラグ及び一時停止 解除に関する届出書'!E"&amp;31+G543),ツール処理シート!$I$3:$J$7,2,0)</f>
        <v>#N/A</v>
      </c>
      <c r="J543" s="83"/>
      <c r="K543" s="74" t="s">
        <v>64</v>
      </c>
      <c r="L543" s="88" t="s">
        <v>116</v>
      </c>
      <c r="M543" s="87" t="s">
        <v>110</v>
      </c>
      <c r="N543" s="77"/>
      <c r="O543" s="78">
        <v>1</v>
      </c>
      <c r="P543" s="79" t="s">
        <v>129</v>
      </c>
      <c r="Q543" s="79" t="s">
        <v>122</v>
      </c>
      <c r="R543" s="79" t="s">
        <v>129</v>
      </c>
      <c r="S543" s="79">
        <v>1</v>
      </c>
      <c r="T543" s="79" t="s">
        <v>133</v>
      </c>
      <c r="U543" s="85"/>
      <c r="V543" s="81">
        <v>50</v>
      </c>
      <c r="W543" s="84"/>
    </row>
    <row r="544" spans="1:23" s="49" customFormat="1" ht="37.5" x14ac:dyDescent="0.4">
      <c r="B544" s="8">
        <f t="shared" si="8"/>
        <v>532</v>
      </c>
      <c r="C544" s="64" t="s">
        <v>191</v>
      </c>
      <c r="D544" s="67" t="s">
        <v>96</v>
      </c>
      <c r="E544" s="86" t="s">
        <v>59</v>
      </c>
      <c r="F544" s="70" t="s">
        <v>113</v>
      </c>
      <c r="G544" s="70">
        <v>19</v>
      </c>
      <c r="H544" s="71">
        <v>10</v>
      </c>
      <c r="I544" s="82" t="str">
        <f ca="1">IF(INDIRECT("'リリース・フラグ及び一時停止 解除に関する届出書'!I"&amp;31+G544)="","",INDIRECT("'リリース・フラグ及び一時停止 解除に関する届出書'!I"&amp;31+G544))</f>
        <v/>
      </c>
      <c r="J544" s="83"/>
      <c r="K544" s="74" t="s">
        <v>64</v>
      </c>
      <c r="L544" s="88" t="s">
        <v>111</v>
      </c>
      <c r="M544" s="87" t="s">
        <v>75</v>
      </c>
      <c r="N544" s="77"/>
      <c r="O544" s="78">
        <v>11</v>
      </c>
      <c r="P544" s="79" t="s">
        <v>129</v>
      </c>
      <c r="Q544" s="79" t="s">
        <v>122</v>
      </c>
      <c r="R544" s="79" t="s">
        <v>129</v>
      </c>
      <c r="S544" s="79">
        <v>11</v>
      </c>
      <c r="T544" s="79" t="s">
        <v>133</v>
      </c>
      <c r="U544" s="85"/>
      <c r="V544" s="84">
        <v>50</v>
      </c>
      <c r="W544" s="84"/>
    </row>
    <row r="545" spans="1:23" s="49" customFormat="1" ht="75" x14ac:dyDescent="0.4">
      <c r="B545" s="8">
        <f t="shared" si="8"/>
        <v>533</v>
      </c>
      <c r="C545" s="54" t="s">
        <v>24</v>
      </c>
      <c r="D545" s="67" t="s">
        <v>99</v>
      </c>
      <c r="E545" s="86" t="s">
        <v>60</v>
      </c>
      <c r="F545" s="70" t="s">
        <v>113</v>
      </c>
      <c r="G545" s="70">
        <v>19</v>
      </c>
      <c r="H545" s="71">
        <v>11</v>
      </c>
      <c r="I545" s="50">
        <f ca="1">IF(INDIRECT("'リリース・フラグ及び一時停止 解除に関する届出書'!N"&amp;31+G545)&lt;&gt;"",INDIRECT("'リリース・フラグ及び一時停止 解除に関する届出書'!N"&amp;31+G545),ツール処理シート!I546)</f>
        <v>0</v>
      </c>
      <c r="J545" s="83"/>
      <c r="K545" s="74" t="s">
        <v>64</v>
      </c>
      <c r="L545" s="88" t="s">
        <v>112</v>
      </c>
      <c r="M545" s="87" t="s">
        <v>286</v>
      </c>
      <c r="N545" s="77"/>
      <c r="O545" s="78">
        <v>8</v>
      </c>
      <c r="P545" s="79" t="s">
        <v>129</v>
      </c>
      <c r="Q545" s="79" t="s">
        <v>122</v>
      </c>
      <c r="R545" s="79" t="s">
        <v>117</v>
      </c>
      <c r="S545" s="79">
        <v>8</v>
      </c>
      <c r="T545" s="79">
        <v>9</v>
      </c>
      <c r="U545" s="89"/>
      <c r="V545" s="81">
        <v>50</v>
      </c>
      <c r="W545" s="84"/>
    </row>
    <row r="546" spans="1:23" s="49" customFormat="1" ht="56.25" x14ac:dyDescent="0.4">
      <c r="B546" s="8">
        <f t="shared" si="8"/>
        <v>534</v>
      </c>
      <c r="C546" s="64" t="s">
        <v>170</v>
      </c>
      <c r="D546" s="67" t="s">
        <v>100</v>
      </c>
      <c r="E546" s="86" t="s">
        <v>59</v>
      </c>
      <c r="F546" s="70" t="s">
        <v>113</v>
      </c>
      <c r="G546" s="70">
        <v>19</v>
      </c>
      <c r="H546" s="71">
        <v>12</v>
      </c>
      <c r="I546" s="82">
        <f ca="1">INDIRECT("補記シート!D"&amp;16+G546*3)</f>
        <v>0</v>
      </c>
      <c r="J546" s="83"/>
      <c r="K546" s="74" t="s">
        <v>62</v>
      </c>
      <c r="L546" s="88" t="s">
        <v>52</v>
      </c>
      <c r="M546" s="87" t="s">
        <v>166</v>
      </c>
      <c r="N546" s="77"/>
      <c r="O546" s="78">
        <v>8</v>
      </c>
      <c r="P546" s="79" t="s">
        <v>129</v>
      </c>
      <c r="Q546" s="79" t="s">
        <v>122</v>
      </c>
      <c r="R546" s="79" t="s">
        <v>117</v>
      </c>
      <c r="S546" s="79">
        <v>8</v>
      </c>
      <c r="T546" s="79">
        <v>9</v>
      </c>
      <c r="U546" s="89"/>
      <c r="V546" s="84">
        <v>50</v>
      </c>
      <c r="W546" s="84"/>
    </row>
    <row r="547" spans="1:23" s="49" customFormat="1" ht="75" x14ac:dyDescent="0.4">
      <c r="B547" s="8">
        <f t="shared" si="8"/>
        <v>535</v>
      </c>
      <c r="C547" s="54" t="s">
        <v>20</v>
      </c>
      <c r="D547" s="67" t="s">
        <v>102</v>
      </c>
      <c r="E547" s="43" t="s">
        <v>59</v>
      </c>
      <c r="F547" s="8" t="s">
        <v>113</v>
      </c>
      <c r="G547" s="10">
        <v>19</v>
      </c>
      <c r="H547" s="41">
        <v>13</v>
      </c>
      <c r="I547" s="50" t="str">
        <f ca="1">IF(OR(INDIRECT("'リリース・フラグ及び一時停止 解除に関する届出書'!C"&amp;31+G547)="追加",INDIRECT("'リリース・フラグ及び一時停止 解除に関する届出書'!C"&amp;31+G547)="変更"),1,"")</f>
        <v/>
      </c>
      <c r="J547" s="51"/>
      <c r="K547" s="44" t="s">
        <v>64</v>
      </c>
      <c r="L547" s="11" t="s">
        <v>168</v>
      </c>
      <c r="M547" s="54" t="s">
        <v>189</v>
      </c>
      <c r="N547" s="55" t="s">
        <v>353</v>
      </c>
      <c r="O547" s="47">
        <v>1</v>
      </c>
      <c r="P547" s="9" t="s">
        <v>129</v>
      </c>
      <c r="Q547" s="9" t="s">
        <v>130</v>
      </c>
      <c r="R547" s="9" t="s">
        <v>117</v>
      </c>
      <c r="S547" s="9">
        <v>1</v>
      </c>
      <c r="T547" s="9">
        <v>9</v>
      </c>
      <c r="U547" s="11"/>
      <c r="V547" s="48">
        <v>50</v>
      </c>
      <c r="W547" s="48"/>
    </row>
    <row r="548" spans="1:23" s="49" customFormat="1" ht="37.5" x14ac:dyDescent="0.4">
      <c r="B548" s="8">
        <f t="shared" si="8"/>
        <v>536</v>
      </c>
      <c r="C548" s="54" t="s">
        <v>171</v>
      </c>
      <c r="D548" s="68" t="s">
        <v>101</v>
      </c>
      <c r="E548" s="86" t="s">
        <v>97</v>
      </c>
      <c r="F548" s="70" t="s">
        <v>113</v>
      </c>
      <c r="G548" s="75">
        <v>19</v>
      </c>
      <c r="H548" s="71">
        <v>14</v>
      </c>
      <c r="I548" s="82"/>
      <c r="J548" s="83"/>
      <c r="K548" s="74" t="s">
        <v>15</v>
      </c>
      <c r="L548" s="75" t="s">
        <v>52</v>
      </c>
      <c r="M548" s="87" t="s">
        <v>107</v>
      </c>
      <c r="N548" s="90"/>
      <c r="O548" s="78">
        <v>1</v>
      </c>
      <c r="P548" s="79" t="s">
        <v>129</v>
      </c>
      <c r="Q548" s="79" t="s">
        <v>131</v>
      </c>
      <c r="R548" s="79" t="s">
        <v>117</v>
      </c>
      <c r="S548" s="79">
        <v>1</v>
      </c>
      <c r="T548" s="79" t="s">
        <v>135</v>
      </c>
      <c r="U548" s="88"/>
      <c r="V548" s="84">
        <v>50</v>
      </c>
      <c r="W548" s="81"/>
    </row>
    <row r="549" spans="1:23" s="49" customFormat="1" ht="75" x14ac:dyDescent="0.4">
      <c r="B549" s="8">
        <f t="shared" si="8"/>
        <v>537</v>
      </c>
      <c r="C549" s="64" t="s">
        <v>172</v>
      </c>
      <c r="D549" s="67" t="s">
        <v>103</v>
      </c>
      <c r="E549" s="86" t="s">
        <v>67</v>
      </c>
      <c r="F549" s="70" t="s">
        <v>113</v>
      </c>
      <c r="G549" s="70">
        <v>19</v>
      </c>
      <c r="H549" s="71">
        <v>15</v>
      </c>
      <c r="I549" s="50" t="str">
        <f ca="1">IF(I547=1,TEXT(DATE(INDIRECT("'リリース・フラグ及び一時停止 解除に関する届出書'!I26"),INDIRECT("'リリース・フラグ及び一時停止 解除に関する届出書'!O26"),INDIRECT("'リリース・フラグ及び一時停止 解除に関する届出書'!U26")),"YYYYMMDD"),"")</f>
        <v/>
      </c>
      <c r="J549" s="83"/>
      <c r="K549" s="74" t="s">
        <v>64</v>
      </c>
      <c r="L549" s="88" t="s">
        <v>167</v>
      </c>
      <c r="M549" s="87" t="s">
        <v>190</v>
      </c>
      <c r="N549" s="90"/>
      <c r="O549" s="78">
        <v>8</v>
      </c>
      <c r="P549" s="79" t="s">
        <v>129</v>
      </c>
      <c r="Q549" s="79" t="s">
        <v>124</v>
      </c>
      <c r="R549" s="79" t="s">
        <v>117</v>
      </c>
      <c r="S549" s="79">
        <v>8</v>
      </c>
      <c r="T549" s="79">
        <v>9</v>
      </c>
      <c r="U549" s="80" t="s">
        <v>138</v>
      </c>
      <c r="V549" s="81">
        <v>50</v>
      </c>
      <c r="W549" s="84"/>
    </row>
    <row r="550" spans="1:23" s="49" customFormat="1" ht="37.5" x14ac:dyDescent="0.4">
      <c r="B550" s="8">
        <f t="shared" si="8"/>
        <v>538</v>
      </c>
      <c r="C550" s="54" t="s">
        <v>173</v>
      </c>
      <c r="D550" s="67" t="s">
        <v>54</v>
      </c>
      <c r="E550" s="86" t="s">
        <v>65</v>
      </c>
      <c r="F550" s="70" t="s">
        <v>113</v>
      </c>
      <c r="G550" s="70">
        <v>19</v>
      </c>
      <c r="H550" s="71">
        <v>16</v>
      </c>
      <c r="I550" s="82"/>
      <c r="J550" s="83"/>
      <c r="K550" s="74" t="s">
        <v>15</v>
      </c>
      <c r="L550" s="75" t="s">
        <v>52</v>
      </c>
      <c r="M550" s="76" t="s">
        <v>53</v>
      </c>
      <c r="N550" s="77"/>
      <c r="O550" s="78">
        <v>1</v>
      </c>
      <c r="P550" s="79" t="s">
        <v>129</v>
      </c>
      <c r="Q550" s="79" t="s">
        <v>131</v>
      </c>
      <c r="R550" s="79" t="s">
        <v>117</v>
      </c>
      <c r="S550" s="79">
        <v>1</v>
      </c>
      <c r="T550" s="79" t="s">
        <v>66</v>
      </c>
      <c r="U550" s="89"/>
      <c r="V550" s="84">
        <v>50</v>
      </c>
      <c r="W550" s="84"/>
    </row>
    <row r="551" spans="1:23" s="49" customFormat="1" x14ac:dyDescent="0.4">
      <c r="B551" s="8">
        <f t="shared" si="8"/>
        <v>539</v>
      </c>
      <c r="C551" s="54" t="s">
        <v>174</v>
      </c>
      <c r="D551" s="67" t="s">
        <v>96</v>
      </c>
      <c r="E551" s="91" t="s">
        <v>67</v>
      </c>
      <c r="F551" s="70" t="s">
        <v>113</v>
      </c>
      <c r="G551" s="75">
        <v>19</v>
      </c>
      <c r="H551" s="71">
        <v>17</v>
      </c>
      <c r="I551" s="82">
        <v>29991231</v>
      </c>
      <c r="J551" s="83"/>
      <c r="K551" s="74" t="s">
        <v>109</v>
      </c>
      <c r="L551" s="88" t="s">
        <v>52</v>
      </c>
      <c r="M551" s="87" t="s">
        <v>108</v>
      </c>
      <c r="N551" s="90"/>
      <c r="O551" s="78">
        <v>8</v>
      </c>
      <c r="P551" s="79" t="s">
        <v>129</v>
      </c>
      <c r="Q551" s="79" t="s">
        <v>131</v>
      </c>
      <c r="R551" s="79" t="s">
        <v>117</v>
      </c>
      <c r="S551" s="79">
        <v>8</v>
      </c>
      <c r="T551" s="79">
        <v>9</v>
      </c>
      <c r="U551" s="88"/>
      <c r="V551" s="81">
        <v>50</v>
      </c>
      <c r="W551" s="84"/>
    </row>
    <row r="552" spans="1:23" s="49" customFormat="1" ht="37.5" x14ac:dyDescent="0.4">
      <c r="B552" s="8">
        <f t="shared" si="8"/>
        <v>540</v>
      </c>
      <c r="C552" s="54" t="s">
        <v>204</v>
      </c>
      <c r="D552" s="67" t="s">
        <v>54</v>
      </c>
      <c r="E552" s="86" t="s">
        <v>69</v>
      </c>
      <c r="F552" s="70" t="s">
        <v>113</v>
      </c>
      <c r="G552" s="70">
        <v>19</v>
      </c>
      <c r="H552" s="71">
        <v>18</v>
      </c>
      <c r="I552" s="82"/>
      <c r="J552" s="83"/>
      <c r="K552" s="74" t="s">
        <v>15</v>
      </c>
      <c r="L552" s="75" t="s">
        <v>52</v>
      </c>
      <c r="M552" s="76" t="s">
        <v>53</v>
      </c>
      <c r="N552" s="77"/>
      <c r="O552" s="78">
        <v>1</v>
      </c>
      <c r="P552" s="79" t="s">
        <v>129</v>
      </c>
      <c r="Q552" s="79" t="s">
        <v>131</v>
      </c>
      <c r="R552" s="79" t="s">
        <v>117</v>
      </c>
      <c r="S552" s="79">
        <v>1</v>
      </c>
      <c r="T552" s="79" t="s">
        <v>66</v>
      </c>
      <c r="U552" s="89"/>
      <c r="V552" s="84">
        <v>50</v>
      </c>
      <c r="W552" s="84"/>
    </row>
    <row r="553" spans="1:23" s="49" customFormat="1" ht="75" x14ac:dyDescent="0.4">
      <c r="B553" s="8">
        <f t="shared" si="8"/>
        <v>541</v>
      </c>
      <c r="C553" s="54" t="s">
        <v>205</v>
      </c>
      <c r="D553" s="67" t="s">
        <v>104</v>
      </c>
      <c r="E553" s="91" t="s">
        <v>70</v>
      </c>
      <c r="F553" s="70" t="s">
        <v>113</v>
      </c>
      <c r="G553" s="70">
        <v>19</v>
      </c>
      <c r="H553" s="71">
        <v>19</v>
      </c>
      <c r="I553" s="82" t="str">
        <f ca="1">IF(INDIRECT("'リリース・フラグ及び一時停止 解除に関する届出書'!W"&amp;31+G553)="リリース実行可","RELE",IF(INDIRECT("'リリース・フラグ及び一時停止 解除に関する届出書'!W"&amp;31+G553)="リリース実行不可","NREL",""))</f>
        <v>RELE</v>
      </c>
      <c r="J553" s="83"/>
      <c r="K553" s="74" t="s">
        <v>64</v>
      </c>
      <c r="L553" s="88" t="s">
        <v>118</v>
      </c>
      <c r="M553" s="87" t="s">
        <v>119</v>
      </c>
      <c r="N553" s="77"/>
      <c r="O553" s="78">
        <v>4</v>
      </c>
      <c r="P553" s="79" t="s">
        <v>129</v>
      </c>
      <c r="Q553" s="79" t="s">
        <v>123</v>
      </c>
      <c r="R553" s="79" t="s">
        <v>117</v>
      </c>
      <c r="S553" s="79">
        <v>4</v>
      </c>
      <c r="T553" s="79" t="s">
        <v>136</v>
      </c>
      <c r="U553" s="80" t="s">
        <v>138</v>
      </c>
      <c r="V553" s="81">
        <v>50</v>
      </c>
      <c r="W553" s="84"/>
    </row>
    <row r="554" spans="1:23" s="49" customFormat="1" ht="37.5" x14ac:dyDescent="0.4">
      <c r="B554" s="8">
        <f t="shared" si="8"/>
        <v>542</v>
      </c>
      <c r="C554" s="54" t="s">
        <v>206</v>
      </c>
      <c r="D554" s="67" t="s">
        <v>63</v>
      </c>
      <c r="E554" s="86" t="s">
        <v>69</v>
      </c>
      <c r="F554" s="70" t="s">
        <v>113</v>
      </c>
      <c r="G554" s="70">
        <v>19</v>
      </c>
      <c r="H554" s="71">
        <v>20</v>
      </c>
      <c r="I554" s="82"/>
      <c r="J554" s="83"/>
      <c r="K554" s="74" t="s">
        <v>15</v>
      </c>
      <c r="L554" s="75" t="s">
        <v>52</v>
      </c>
      <c r="M554" s="76" t="s">
        <v>53</v>
      </c>
      <c r="N554" s="77"/>
      <c r="O554" s="78">
        <v>1</v>
      </c>
      <c r="P554" s="79" t="s">
        <v>129</v>
      </c>
      <c r="Q554" s="79" t="s">
        <v>131</v>
      </c>
      <c r="R554" s="79" t="s">
        <v>117</v>
      </c>
      <c r="S554" s="79">
        <v>1</v>
      </c>
      <c r="T554" s="79" t="s">
        <v>66</v>
      </c>
      <c r="U554" s="89"/>
      <c r="V554" s="84">
        <v>50</v>
      </c>
      <c r="W554" s="84"/>
    </row>
    <row r="555" spans="1:23" s="49" customFormat="1" ht="75" x14ac:dyDescent="0.4">
      <c r="B555" s="8">
        <f t="shared" si="8"/>
        <v>543</v>
      </c>
      <c r="C555" s="54" t="s">
        <v>207</v>
      </c>
      <c r="D555" s="67" t="s">
        <v>105</v>
      </c>
      <c r="E555" s="91" t="s">
        <v>70</v>
      </c>
      <c r="F555" s="70" t="s">
        <v>113</v>
      </c>
      <c r="G555" s="70">
        <v>19</v>
      </c>
      <c r="H555" s="71">
        <v>21</v>
      </c>
      <c r="I555" s="50" t="str">
        <f ca="1">IF(INDIRECT("'リリース・フラグ及び一時停止 解除に関する届出書'!R"&amp;31+G555)="リリース実行可","RELE",IF(INDIRECT("'リリース・フラグ及び一時停止 解除に関する届出書'!R"&amp;31+G555)="リリース実行不可","NREL",""))</f>
        <v>RELE</v>
      </c>
      <c r="J555" s="83"/>
      <c r="K555" s="74" t="s">
        <v>64</v>
      </c>
      <c r="L555" s="88" t="s">
        <v>118</v>
      </c>
      <c r="M555" s="87" t="s">
        <v>119</v>
      </c>
      <c r="N555" s="77"/>
      <c r="O555" s="78">
        <v>4</v>
      </c>
      <c r="P555" s="79" t="s">
        <v>129</v>
      </c>
      <c r="Q555" s="79" t="s">
        <v>124</v>
      </c>
      <c r="R555" s="79" t="s">
        <v>117</v>
      </c>
      <c r="S555" s="79">
        <v>4</v>
      </c>
      <c r="T555" s="79" t="s">
        <v>137</v>
      </c>
      <c r="U555" s="80" t="s">
        <v>138</v>
      </c>
      <c r="V555" s="81">
        <v>50</v>
      </c>
      <c r="W555" s="84"/>
    </row>
    <row r="556" spans="1:23" s="49" customFormat="1" x14ac:dyDescent="0.4">
      <c r="B556" s="8">
        <f t="shared" si="8"/>
        <v>544</v>
      </c>
      <c r="C556" s="54" t="s">
        <v>21</v>
      </c>
      <c r="D556" s="67" t="s">
        <v>63</v>
      </c>
      <c r="E556" s="86" t="s">
        <v>72</v>
      </c>
      <c r="F556" s="70" t="s">
        <v>113</v>
      </c>
      <c r="G556" s="70">
        <v>19</v>
      </c>
      <c r="H556" s="71">
        <v>22</v>
      </c>
      <c r="I556" s="82"/>
      <c r="J556" s="83"/>
      <c r="K556" s="74" t="s">
        <v>15</v>
      </c>
      <c r="L556" s="75" t="s">
        <v>52</v>
      </c>
      <c r="M556" s="76" t="s">
        <v>53</v>
      </c>
      <c r="N556" s="77"/>
      <c r="O556" s="78">
        <v>1</v>
      </c>
      <c r="P556" s="79" t="s">
        <v>129</v>
      </c>
      <c r="Q556" s="79" t="s">
        <v>131</v>
      </c>
      <c r="R556" s="79" t="s">
        <v>117</v>
      </c>
      <c r="S556" s="79">
        <v>1</v>
      </c>
      <c r="T556" s="79" t="s">
        <v>73</v>
      </c>
      <c r="U556" s="89"/>
      <c r="V556" s="84">
        <v>50</v>
      </c>
      <c r="W556" s="84"/>
    </row>
    <row r="557" spans="1:23" s="49" customFormat="1" ht="75" x14ac:dyDescent="0.4">
      <c r="B557" s="8">
        <f t="shared" si="8"/>
        <v>545</v>
      </c>
      <c r="C557" s="54" t="s">
        <v>25</v>
      </c>
      <c r="D557" s="67" t="s">
        <v>105</v>
      </c>
      <c r="E557" s="91" t="s">
        <v>74</v>
      </c>
      <c r="F557" s="70" t="s">
        <v>113</v>
      </c>
      <c r="G557" s="70">
        <v>19</v>
      </c>
      <c r="H557" s="71">
        <v>23</v>
      </c>
      <c r="I557" s="157" t="str">
        <f ca="1">IF(INDIRECT("'リリース・フラグ及び一時停止 解除に関する届出書'!AB"&amp;31+G557)="解除","0000",IF(INDIRECT("'リリース・フラグ及び一時停止 解除に関する届出書'!AB"&amp;31+G557)="一時停止","9999",""))</f>
        <v/>
      </c>
      <c r="J557" s="83"/>
      <c r="K557" s="74" t="s">
        <v>64</v>
      </c>
      <c r="L557" s="92" t="s">
        <v>120</v>
      </c>
      <c r="M557" s="87" t="s">
        <v>139</v>
      </c>
      <c r="N557" s="90"/>
      <c r="O557" s="78">
        <v>4</v>
      </c>
      <c r="P557" s="79" t="s">
        <v>129</v>
      </c>
      <c r="Q557" s="79" t="s">
        <v>68</v>
      </c>
      <c r="R557" s="79" t="s">
        <v>117</v>
      </c>
      <c r="S557" s="79">
        <v>4</v>
      </c>
      <c r="T557" s="79">
        <v>9</v>
      </c>
      <c r="U557" s="80" t="s">
        <v>138</v>
      </c>
      <c r="V557" s="81">
        <v>50</v>
      </c>
      <c r="W557" s="93"/>
    </row>
    <row r="558" spans="1:23" x14ac:dyDescent="0.4">
      <c r="A558" s="49"/>
      <c r="B558" s="8">
        <f t="shared" si="8"/>
        <v>546</v>
      </c>
      <c r="C558" s="63" t="s">
        <v>177</v>
      </c>
      <c r="D558" s="45" t="s">
        <v>140</v>
      </c>
      <c r="E558" s="53" t="s">
        <v>141</v>
      </c>
      <c r="F558" s="70" t="s">
        <v>113</v>
      </c>
      <c r="G558" s="63">
        <v>19</v>
      </c>
      <c r="H558" s="71">
        <v>24</v>
      </c>
      <c r="I558" s="50"/>
      <c r="J558" s="51"/>
      <c r="K558" s="44" t="s">
        <v>62</v>
      </c>
      <c r="L558" s="10" t="s">
        <v>52</v>
      </c>
      <c r="M558" s="45"/>
      <c r="N558" s="46"/>
      <c r="O558" s="47" t="s">
        <v>142</v>
      </c>
      <c r="P558" s="79" t="s">
        <v>129</v>
      </c>
      <c r="Q558" s="128" t="s">
        <v>55</v>
      </c>
      <c r="R558" s="128"/>
      <c r="S558" s="128"/>
      <c r="T558" s="128"/>
      <c r="U558" s="129"/>
      <c r="V558" s="130"/>
      <c r="W558" s="130"/>
    </row>
    <row r="559" spans="1:23" ht="37.5" x14ac:dyDescent="0.4">
      <c r="A559" s="49"/>
      <c r="B559" s="8">
        <f t="shared" si="8"/>
        <v>547</v>
      </c>
      <c r="C559" s="41" t="s">
        <v>77</v>
      </c>
      <c r="D559" s="67" t="s">
        <v>71</v>
      </c>
      <c r="E559" s="86" t="s">
        <v>78</v>
      </c>
      <c r="F559" s="70" t="s">
        <v>113</v>
      </c>
      <c r="G559" s="70">
        <v>19</v>
      </c>
      <c r="H559" s="71">
        <v>25</v>
      </c>
      <c r="I559" s="82" t="str">
        <f ca="1">IF(INDIRECT("補記シート!D"&amp;17+G559*3)="","",INDIRECT("補記シート!D"&amp;17+G559*3))</f>
        <v/>
      </c>
      <c r="J559" s="83"/>
      <c r="K559" s="74" t="s">
        <v>62</v>
      </c>
      <c r="L559" s="75" t="s">
        <v>52</v>
      </c>
      <c r="M559" s="87" t="s">
        <v>163</v>
      </c>
      <c r="N559" s="90"/>
      <c r="O559" s="78">
        <v>10</v>
      </c>
      <c r="P559" s="79" t="s">
        <v>129</v>
      </c>
      <c r="Q559" s="128" t="s">
        <v>55</v>
      </c>
      <c r="R559" s="128"/>
      <c r="S559" s="128"/>
      <c r="T559" s="128"/>
      <c r="U559" s="131"/>
      <c r="V559" s="132"/>
      <c r="W559" s="132"/>
    </row>
    <row r="560" spans="1:23" ht="112.5" x14ac:dyDescent="0.4">
      <c r="A560" s="49"/>
      <c r="B560" s="8">
        <f t="shared" si="8"/>
        <v>548</v>
      </c>
      <c r="C560" s="41" t="s">
        <v>175</v>
      </c>
      <c r="D560" s="67" t="s">
        <v>54</v>
      </c>
      <c r="E560" s="86" t="s">
        <v>59</v>
      </c>
      <c r="F560" s="70" t="s">
        <v>113</v>
      </c>
      <c r="G560" s="70">
        <v>19</v>
      </c>
      <c r="H560" s="71">
        <v>26</v>
      </c>
      <c r="I560" s="50" t="str">
        <f ca="1">IF(I549="","",LEFT(I549,4)&amp;"/"&amp;MID(I549,5,2)&amp;"/"&amp;RIGHT(I549,2))</f>
        <v/>
      </c>
      <c r="J560" s="83"/>
      <c r="K560" s="74" t="s">
        <v>79</v>
      </c>
      <c r="L560" s="75" t="s">
        <v>52</v>
      </c>
      <c r="M560" s="54" t="s">
        <v>351</v>
      </c>
      <c r="N560" s="55" t="s">
        <v>352</v>
      </c>
      <c r="O560" s="78">
        <v>10</v>
      </c>
      <c r="P560" s="79" t="s">
        <v>129</v>
      </c>
      <c r="Q560" s="128" t="s">
        <v>55</v>
      </c>
      <c r="R560" s="128"/>
      <c r="S560" s="128"/>
      <c r="T560" s="128"/>
      <c r="U560" s="133"/>
      <c r="V560" s="132"/>
      <c r="W560" s="132"/>
    </row>
    <row r="561" spans="1:23" ht="56.25" x14ac:dyDescent="0.4">
      <c r="A561" s="49"/>
      <c r="B561" s="8">
        <f t="shared" si="8"/>
        <v>549</v>
      </c>
      <c r="C561" s="41" t="s">
        <v>176</v>
      </c>
      <c r="D561" s="67" t="s">
        <v>76</v>
      </c>
      <c r="E561" s="86" t="s">
        <v>59</v>
      </c>
      <c r="F561" s="70" t="s">
        <v>113</v>
      </c>
      <c r="G561" s="70">
        <v>19</v>
      </c>
      <c r="H561" s="71">
        <v>27</v>
      </c>
      <c r="I561" s="50" t="str">
        <f ca="1">LEFT(I546,4)&amp;"/"&amp;MID(I546,5,2)&amp;"/"&amp;RIGHT(I546,2)</f>
        <v>0//0</v>
      </c>
      <c r="J561" s="83"/>
      <c r="K561" s="74" t="s">
        <v>79</v>
      </c>
      <c r="L561" s="75" t="s">
        <v>52</v>
      </c>
      <c r="M561" s="94" t="s">
        <v>169</v>
      </c>
      <c r="N561" s="95"/>
      <c r="O561" s="78">
        <v>10</v>
      </c>
      <c r="P561" s="79" t="s">
        <v>115</v>
      </c>
      <c r="Q561" s="128" t="s">
        <v>55</v>
      </c>
      <c r="R561" s="128"/>
      <c r="S561" s="128"/>
      <c r="T561" s="128"/>
      <c r="U561" s="134"/>
      <c r="V561" s="135"/>
      <c r="W561" s="136"/>
    </row>
    <row r="562" spans="1:23" ht="56.25" x14ac:dyDescent="0.4">
      <c r="A562" s="49"/>
      <c r="B562" s="8">
        <f t="shared" si="8"/>
        <v>550</v>
      </c>
      <c r="C562" s="65" t="s">
        <v>178</v>
      </c>
      <c r="D562" s="56" t="s">
        <v>63</v>
      </c>
      <c r="E562" s="69" t="s">
        <v>60</v>
      </c>
      <c r="F562" s="70" t="s">
        <v>113</v>
      </c>
      <c r="G562" s="96">
        <v>19</v>
      </c>
      <c r="H562" s="71">
        <v>28</v>
      </c>
      <c r="I562" s="158">
        <v>401768</v>
      </c>
      <c r="J562" s="98"/>
      <c r="K562" s="99" t="s">
        <v>15</v>
      </c>
      <c r="L562" s="75" t="s">
        <v>52</v>
      </c>
      <c r="M562" s="76" t="s">
        <v>164</v>
      </c>
      <c r="N562" s="90" t="s">
        <v>165</v>
      </c>
      <c r="O562" s="78">
        <v>10</v>
      </c>
      <c r="P562" s="79" t="s">
        <v>115</v>
      </c>
      <c r="Q562" s="128" t="s">
        <v>55</v>
      </c>
      <c r="R562" s="128"/>
      <c r="S562" s="128"/>
      <c r="T562" s="128"/>
      <c r="U562" s="134"/>
      <c r="V562" s="135"/>
      <c r="W562" s="137"/>
    </row>
    <row r="563" spans="1:23" ht="19.5" thickBot="1" x14ac:dyDescent="0.45">
      <c r="A563" s="49"/>
      <c r="B563" s="177">
        <f t="shared" si="8"/>
        <v>551</v>
      </c>
      <c r="C563" s="178" t="s">
        <v>179</v>
      </c>
      <c r="D563" s="183" t="s">
        <v>76</v>
      </c>
      <c r="E563" s="100" t="s">
        <v>80</v>
      </c>
      <c r="F563" s="101" t="s">
        <v>114</v>
      </c>
      <c r="G563" s="101">
        <v>19</v>
      </c>
      <c r="H563" s="184">
        <v>29</v>
      </c>
      <c r="I563" s="102">
        <v>401768</v>
      </c>
      <c r="J563" s="103"/>
      <c r="K563" s="104" t="s">
        <v>15</v>
      </c>
      <c r="L563" s="105" t="s">
        <v>52</v>
      </c>
      <c r="M563" s="106" t="s">
        <v>164</v>
      </c>
      <c r="N563" s="107"/>
      <c r="O563" s="108">
        <v>10</v>
      </c>
      <c r="P563" s="109" t="s">
        <v>115</v>
      </c>
      <c r="Q563" s="138" t="s">
        <v>55</v>
      </c>
      <c r="R563" s="138"/>
      <c r="S563" s="138"/>
      <c r="T563" s="138"/>
      <c r="U563" s="139"/>
      <c r="V563" s="140"/>
      <c r="W563" s="140"/>
    </row>
    <row r="564" spans="1:23" s="49" customFormat="1" ht="19.5" thickTop="1" x14ac:dyDescent="0.4">
      <c r="B564" s="175">
        <f t="shared" si="8"/>
        <v>552</v>
      </c>
      <c r="C564" s="176" t="s">
        <v>82</v>
      </c>
      <c r="D564" s="179" t="s">
        <v>84</v>
      </c>
      <c r="E564" s="180" t="s">
        <v>85</v>
      </c>
      <c r="F564" s="181" t="s">
        <v>113</v>
      </c>
      <c r="G564" s="181">
        <v>20</v>
      </c>
      <c r="H564" s="182">
        <v>1</v>
      </c>
      <c r="I564" s="72"/>
      <c r="J564" s="73"/>
      <c r="K564" s="74" t="s">
        <v>15</v>
      </c>
      <c r="L564" s="75" t="s">
        <v>52</v>
      </c>
      <c r="M564" s="76" t="s">
        <v>53</v>
      </c>
      <c r="N564" s="77" t="s">
        <v>125</v>
      </c>
      <c r="O564" s="78" t="s">
        <v>86</v>
      </c>
      <c r="P564" s="79" t="s">
        <v>83</v>
      </c>
      <c r="Q564" s="79" t="s">
        <v>55</v>
      </c>
      <c r="R564" s="79" t="s">
        <v>86</v>
      </c>
      <c r="S564" s="79" t="s">
        <v>83</v>
      </c>
      <c r="T564" s="79" t="s">
        <v>87</v>
      </c>
      <c r="U564" s="80"/>
      <c r="V564" s="81">
        <v>50</v>
      </c>
      <c r="W564" s="81"/>
    </row>
    <row r="565" spans="1:23" s="49" customFormat="1" x14ac:dyDescent="0.4">
      <c r="B565" s="8">
        <f t="shared" si="8"/>
        <v>553</v>
      </c>
      <c r="C565" s="41" t="s">
        <v>89</v>
      </c>
      <c r="D565" s="42" t="s">
        <v>86</v>
      </c>
      <c r="E565" s="69" t="s">
        <v>90</v>
      </c>
      <c r="F565" s="70" t="s">
        <v>113</v>
      </c>
      <c r="G565" s="70">
        <v>20</v>
      </c>
      <c r="H565" s="71">
        <v>2</v>
      </c>
      <c r="I565" s="82"/>
      <c r="J565" s="83"/>
      <c r="K565" s="74" t="s">
        <v>15</v>
      </c>
      <c r="L565" s="75" t="s">
        <v>52</v>
      </c>
      <c r="M565" s="76" t="s">
        <v>53</v>
      </c>
      <c r="N565" s="77" t="s">
        <v>126</v>
      </c>
      <c r="O565" s="78" t="s">
        <v>86</v>
      </c>
      <c r="P565" s="79" t="s">
        <v>86</v>
      </c>
      <c r="Q565" s="79" t="s">
        <v>55</v>
      </c>
      <c r="R565" s="79" t="s">
        <v>87</v>
      </c>
      <c r="S565" s="79" t="s">
        <v>88</v>
      </c>
      <c r="T565" s="79" t="s">
        <v>88</v>
      </c>
      <c r="U565" s="80"/>
      <c r="V565" s="84">
        <v>50</v>
      </c>
      <c r="W565" s="84"/>
    </row>
    <row r="566" spans="1:23" s="49" customFormat="1" x14ac:dyDescent="0.4">
      <c r="B566" s="8">
        <f t="shared" si="8"/>
        <v>554</v>
      </c>
      <c r="C566" s="41" t="s">
        <v>91</v>
      </c>
      <c r="D566" s="42" t="s">
        <v>87</v>
      </c>
      <c r="E566" s="69" t="s">
        <v>92</v>
      </c>
      <c r="F566" s="70" t="s">
        <v>113</v>
      </c>
      <c r="G566" s="70">
        <v>20</v>
      </c>
      <c r="H566" s="71">
        <v>3</v>
      </c>
      <c r="I566" s="82"/>
      <c r="J566" s="83"/>
      <c r="K566" s="74" t="s">
        <v>15</v>
      </c>
      <c r="L566" s="75" t="s">
        <v>52</v>
      </c>
      <c r="M566" s="76" t="s">
        <v>53</v>
      </c>
      <c r="N566" s="77" t="s">
        <v>126</v>
      </c>
      <c r="O566" s="78" t="s">
        <v>93</v>
      </c>
      <c r="P566" s="79" t="s">
        <v>93</v>
      </c>
      <c r="Q566" s="79" t="s">
        <v>55</v>
      </c>
      <c r="R566" s="79" t="s">
        <v>87</v>
      </c>
      <c r="S566" s="79" t="s">
        <v>87</v>
      </c>
      <c r="T566" s="79" t="s">
        <v>88</v>
      </c>
      <c r="U566" s="85"/>
      <c r="V566" s="81">
        <v>50</v>
      </c>
      <c r="W566" s="84"/>
    </row>
    <row r="567" spans="1:23" s="49" customFormat="1" x14ac:dyDescent="0.4">
      <c r="B567" s="8">
        <f t="shared" si="8"/>
        <v>555</v>
      </c>
      <c r="C567" s="41" t="s">
        <v>94</v>
      </c>
      <c r="D567" s="67" t="s">
        <v>86</v>
      </c>
      <c r="E567" s="86" t="s">
        <v>92</v>
      </c>
      <c r="F567" s="70" t="s">
        <v>113</v>
      </c>
      <c r="G567" s="70">
        <v>20</v>
      </c>
      <c r="H567" s="71">
        <v>4</v>
      </c>
      <c r="I567" s="82"/>
      <c r="J567" s="83"/>
      <c r="K567" s="74" t="s">
        <v>15</v>
      </c>
      <c r="L567" s="75" t="s">
        <v>52</v>
      </c>
      <c r="M567" s="76" t="s">
        <v>53</v>
      </c>
      <c r="N567" s="77" t="s">
        <v>127</v>
      </c>
      <c r="O567" s="78" t="s">
        <v>88</v>
      </c>
      <c r="P567" s="79" t="s">
        <v>86</v>
      </c>
      <c r="Q567" s="79" t="s">
        <v>55</v>
      </c>
      <c r="R567" s="79" t="s">
        <v>87</v>
      </c>
      <c r="S567" s="79" t="s">
        <v>86</v>
      </c>
      <c r="T567" s="79" t="s">
        <v>87</v>
      </c>
      <c r="U567" s="85"/>
      <c r="V567" s="84">
        <v>50</v>
      </c>
      <c r="W567" s="84"/>
    </row>
    <row r="568" spans="1:23" s="49" customFormat="1" x14ac:dyDescent="0.4">
      <c r="B568" s="8">
        <f t="shared" si="8"/>
        <v>556</v>
      </c>
      <c r="C568" s="41" t="s">
        <v>95</v>
      </c>
      <c r="D568" s="42" t="s">
        <v>88</v>
      </c>
      <c r="E568" s="69" t="s">
        <v>92</v>
      </c>
      <c r="F568" s="70" t="s">
        <v>113</v>
      </c>
      <c r="G568" s="70">
        <v>20</v>
      </c>
      <c r="H568" s="71">
        <v>5</v>
      </c>
      <c r="I568" s="97"/>
      <c r="J568" s="83"/>
      <c r="K568" s="74" t="s">
        <v>15</v>
      </c>
      <c r="L568" s="75" t="s">
        <v>52</v>
      </c>
      <c r="M568" s="76" t="s">
        <v>53</v>
      </c>
      <c r="N568" s="77" t="s">
        <v>128</v>
      </c>
      <c r="O568" s="78" t="s">
        <v>88</v>
      </c>
      <c r="P568" s="79" t="s">
        <v>93</v>
      </c>
      <c r="Q568" s="79" t="s">
        <v>55</v>
      </c>
      <c r="R568" s="79" t="s">
        <v>88</v>
      </c>
      <c r="S568" s="79" t="s">
        <v>87</v>
      </c>
      <c r="T568" s="79" t="s">
        <v>88</v>
      </c>
      <c r="U568" s="85"/>
      <c r="V568" s="81">
        <v>50</v>
      </c>
      <c r="W568" s="84"/>
    </row>
    <row r="569" spans="1:23" s="49" customFormat="1" x14ac:dyDescent="0.4">
      <c r="B569" s="8">
        <f t="shared" si="8"/>
        <v>557</v>
      </c>
      <c r="C569" s="64" t="s">
        <v>17</v>
      </c>
      <c r="D569" s="42" t="s">
        <v>50</v>
      </c>
      <c r="E569" s="69" t="s">
        <v>51</v>
      </c>
      <c r="F569" s="70" t="s">
        <v>113</v>
      </c>
      <c r="G569" s="70">
        <v>20</v>
      </c>
      <c r="H569" s="71">
        <v>6</v>
      </c>
      <c r="I569" s="82">
        <v>711000</v>
      </c>
      <c r="J569" s="73"/>
      <c r="K569" s="74" t="s">
        <v>15</v>
      </c>
      <c r="L569" s="75" t="s">
        <v>52</v>
      </c>
      <c r="M569" s="76" t="s">
        <v>162</v>
      </c>
      <c r="N569" s="77"/>
      <c r="O569" s="78">
        <v>6</v>
      </c>
      <c r="P569" s="79" t="s">
        <v>129</v>
      </c>
      <c r="Q569" s="79" t="s">
        <v>121</v>
      </c>
      <c r="R569" s="79" t="s">
        <v>129</v>
      </c>
      <c r="S569" s="79">
        <v>6</v>
      </c>
      <c r="T569" s="79">
        <v>9</v>
      </c>
      <c r="U569" s="80"/>
      <c r="V569" s="84">
        <v>50</v>
      </c>
      <c r="W569" s="81"/>
    </row>
    <row r="570" spans="1:23" s="49" customFormat="1" x14ac:dyDescent="0.4">
      <c r="B570" s="8">
        <f t="shared" si="8"/>
        <v>558</v>
      </c>
      <c r="C570" s="54" t="s">
        <v>18</v>
      </c>
      <c r="D570" s="42" t="s">
        <v>56</v>
      </c>
      <c r="E570" s="69" t="s">
        <v>51</v>
      </c>
      <c r="F570" s="70" t="s">
        <v>113</v>
      </c>
      <c r="G570" s="70">
        <v>20</v>
      </c>
      <c r="H570" s="71">
        <v>7</v>
      </c>
      <c r="I570" s="82" t="s">
        <v>61</v>
      </c>
      <c r="J570" s="83"/>
      <c r="K570" s="74" t="s">
        <v>15</v>
      </c>
      <c r="L570" s="75" t="s">
        <v>52</v>
      </c>
      <c r="M570" s="76" t="s">
        <v>14</v>
      </c>
      <c r="N570" s="77"/>
      <c r="O570" s="78">
        <v>3</v>
      </c>
      <c r="P570" s="79" t="s">
        <v>129</v>
      </c>
      <c r="Q570" s="79" t="s">
        <v>122</v>
      </c>
      <c r="R570" s="79" t="s">
        <v>129</v>
      </c>
      <c r="S570" s="79">
        <v>3</v>
      </c>
      <c r="T570" s="79" t="s">
        <v>133</v>
      </c>
      <c r="U570" s="80"/>
      <c r="V570" s="81">
        <v>50</v>
      </c>
      <c r="W570" s="84"/>
    </row>
    <row r="571" spans="1:23" s="49" customFormat="1" ht="56.25" x14ac:dyDescent="0.4">
      <c r="B571" s="8">
        <f t="shared" si="8"/>
        <v>559</v>
      </c>
      <c r="C571" s="64" t="s">
        <v>19</v>
      </c>
      <c r="D571" s="52" t="s">
        <v>98</v>
      </c>
      <c r="E571" s="69" t="s">
        <v>57</v>
      </c>
      <c r="F571" s="70" t="s">
        <v>113</v>
      </c>
      <c r="G571" s="70">
        <v>20</v>
      </c>
      <c r="H571" s="71">
        <v>8</v>
      </c>
      <c r="I571" s="82">
        <f ca="1">INDIRECT("補記シート!D"&amp;18+3*(G571-1))</f>
        <v>0</v>
      </c>
      <c r="J571" s="83"/>
      <c r="K571" s="74" t="s">
        <v>62</v>
      </c>
      <c r="L571" s="75" t="s">
        <v>52</v>
      </c>
      <c r="M571" s="87" t="s">
        <v>106</v>
      </c>
      <c r="N571" s="77"/>
      <c r="O571" s="78">
        <v>7</v>
      </c>
      <c r="P571" s="79" t="s">
        <v>129</v>
      </c>
      <c r="Q571" s="79" t="s">
        <v>122</v>
      </c>
      <c r="R571" s="79" t="s">
        <v>129</v>
      </c>
      <c r="S571" s="79">
        <v>7</v>
      </c>
      <c r="T571" s="79" t="s">
        <v>134</v>
      </c>
      <c r="U571" s="85"/>
      <c r="V571" s="84">
        <v>50</v>
      </c>
      <c r="W571" s="84"/>
    </row>
    <row r="572" spans="1:23" s="49" customFormat="1" ht="131.25" x14ac:dyDescent="0.4">
      <c r="B572" s="8">
        <f t="shared" si="8"/>
        <v>560</v>
      </c>
      <c r="C572" s="54" t="s">
        <v>23</v>
      </c>
      <c r="D572" s="67" t="s">
        <v>96</v>
      </c>
      <c r="E572" s="86" t="s">
        <v>58</v>
      </c>
      <c r="F572" s="70" t="s">
        <v>113</v>
      </c>
      <c r="G572" s="70">
        <v>20</v>
      </c>
      <c r="H572" s="71">
        <v>9</v>
      </c>
      <c r="I572" s="82" t="e">
        <f ca="1">VLOOKUP(INDIRECT("'リリース・フラグ及び一時停止 解除に関する届出書'!E"&amp;31+G572),ツール処理シート!$I$3:$J$7,2,0)</f>
        <v>#N/A</v>
      </c>
      <c r="J572" s="83"/>
      <c r="K572" s="74" t="s">
        <v>64</v>
      </c>
      <c r="L572" s="88" t="s">
        <v>116</v>
      </c>
      <c r="M572" s="87" t="s">
        <v>110</v>
      </c>
      <c r="N572" s="77"/>
      <c r="O572" s="78">
        <v>1</v>
      </c>
      <c r="P572" s="79" t="s">
        <v>129</v>
      </c>
      <c r="Q572" s="79" t="s">
        <v>122</v>
      </c>
      <c r="R572" s="79" t="s">
        <v>129</v>
      </c>
      <c r="S572" s="79">
        <v>1</v>
      </c>
      <c r="T572" s="79" t="s">
        <v>133</v>
      </c>
      <c r="U572" s="85"/>
      <c r="V572" s="81">
        <v>50</v>
      </c>
      <c r="W572" s="84"/>
    </row>
    <row r="573" spans="1:23" s="49" customFormat="1" ht="37.5" x14ac:dyDescent="0.4">
      <c r="B573" s="8">
        <f t="shared" si="8"/>
        <v>561</v>
      </c>
      <c r="C573" s="64" t="s">
        <v>191</v>
      </c>
      <c r="D573" s="67" t="s">
        <v>96</v>
      </c>
      <c r="E573" s="86" t="s">
        <v>59</v>
      </c>
      <c r="F573" s="70" t="s">
        <v>113</v>
      </c>
      <c r="G573" s="70">
        <v>20</v>
      </c>
      <c r="H573" s="71">
        <v>10</v>
      </c>
      <c r="I573" s="82" t="str">
        <f ca="1">IF(INDIRECT("'リリース・フラグ及び一時停止 解除に関する届出書'!I"&amp;31+G573)="","",INDIRECT("'リリース・フラグ及び一時停止 解除に関する届出書'!I"&amp;31+G573))</f>
        <v/>
      </c>
      <c r="J573" s="83"/>
      <c r="K573" s="74" t="s">
        <v>64</v>
      </c>
      <c r="L573" s="88" t="s">
        <v>111</v>
      </c>
      <c r="M573" s="87" t="s">
        <v>75</v>
      </c>
      <c r="N573" s="77"/>
      <c r="O573" s="78">
        <v>11</v>
      </c>
      <c r="P573" s="79" t="s">
        <v>129</v>
      </c>
      <c r="Q573" s="79" t="s">
        <v>122</v>
      </c>
      <c r="R573" s="79" t="s">
        <v>129</v>
      </c>
      <c r="S573" s="79">
        <v>11</v>
      </c>
      <c r="T573" s="79" t="s">
        <v>133</v>
      </c>
      <c r="U573" s="85"/>
      <c r="V573" s="84">
        <v>50</v>
      </c>
      <c r="W573" s="84"/>
    </row>
    <row r="574" spans="1:23" s="49" customFormat="1" ht="75" x14ac:dyDescent="0.4">
      <c r="B574" s="8">
        <f t="shared" si="8"/>
        <v>562</v>
      </c>
      <c r="C574" s="54" t="s">
        <v>24</v>
      </c>
      <c r="D574" s="67" t="s">
        <v>99</v>
      </c>
      <c r="E574" s="86" t="s">
        <v>60</v>
      </c>
      <c r="F574" s="70" t="s">
        <v>113</v>
      </c>
      <c r="G574" s="70">
        <v>20</v>
      </c>
      <c r="H574" s="71">
        <v>11</v>
      </c>
      <c r="I574" s="50">
        <f ca="1">IF(INDIRECT("'リリース・フラグ及び一時停止 解除に関する届出書'!N"&amp;31+G574)&lt;&gt;"",INDIRECT("'リリース・フラグ及び一時停止 解除に関する届出書'!N"&amp;31+G574),ツール処理シート!I575)</f>
        <v>0</v>
      </c>
      <c r="J574" s="83"/>
      <c r="K574" s="74" t="s">
        <v>64</v>
      </c>
      <c r="L574" s="88" t="s">
        <v>112</v>
      </c>
      <c r="M574" s="87" t="s">
        <v>286</v>
      </c>
      <c r="N574" s="77"/>
      <c r="O574" s="78">
        <v>8</v>
      </c>
      <c r="P574" s="79" t="s">
        <v>129</v>
      </c>
      <c r="Q574" s="79" t="s">
        <v>122</v>
      </c>
      <c r="R574" s="79" t="s">
        <v>117</v>
      </c>
      <c r="S574" s="79">
        <v>8</v>
      </c>
      <c r="T574" s="79">
        <v>9</v>
      </c>
      <c r="U574" s="89"/>
      <c r="V574" s="81">
        <v>50</v>
      </c>
      <c r="W574" s="84"/>
    </row>
    <row r="575" spans="1:23" s="49" customFormat="1" ht="56.25" x14ac:dyDescent="0.4">
      <c r="B575" s="8">
        <f t="shared" si="8"/>
        <v>563</v>
      </c>
      <c r="C575" s="64" t="s">
        <v>170</v>
      </c>
      <c r="D575" s="67" t="s">
        <v>100</v>
      </c>
      <c r="E575" s="86" t="s">
        <v>59</v>
      </c>
      <c r="F575" s="70" t="s">
        <v>113</v>
      </c>
      <c r="G575" s="70">
        <v>20</v>
      </c>
      <c r="H575" s="71">
        <v>12</v>
      </c>
      <c r="I575" s="82">
        <f ca="1">INDIRECT("補記シート!D"&amp;16+G575*3)</f>
        <v>0</v>
      </c>
      <c r="J575" s="83"/>
      <c r="K575" s="74" t="s">
        <v>62</v>
      </c>
      <c r="L575" s="88" t="s">
        <v>52</v>
      </c>
      <c r="M575" s="87" t="s">
        <v>166</v>
      </c>
      <c r="N575" s="77"/>
      <c r="O575" s="78">
        <v>8</v>
      </c>
      <c r="P575" s="79" t="s">
        <v>129</v>
      </c>
      <c r="Q575" s="79" t="s">
        <v>122</v>
      </c>
      <c r="R575" s="79" t="s">
        <v>117</v>
      </c>
      <c r="S575" s="79">
        <v>8</v>
      </c>
      <c r="T575" s="79">
        <v>9</v>
      </c>
      <c r="U575" s="89"/>
      <c r="V575" s="84">
        <v>50</v>
      </c>
      <c r="W575" s="84"/>
    </row>
    <row r="576" spans="1:23" s="49" customFormat="1" ht="75" x14ac:dyDescent="0.4">
      <c r="B576" s="8">
        <f t="shared" si="8"/>
        <v>564</v>
      </c>
      <c r="C576" s="54" t="s">
        <v>20</v>
      </c>
      <c r="D576" s="67" t="s">
        <v>102</v>
      </c>
      <c r="E576" s="43" t="s">
        <v>59</v>
      </c>
      <c r="F576" s="8" t="s">
        <v>113</v>
      </c>
      <c r="G576" s="10">
        <v>20</v>
      </c>
      <c r="H576" s="41">
        <v>13</v>
      </c>
      <c r="I576" s="50" t="str">
        <f ca="1">IF(OR(INDIRECT("'リリース・フラグ及び一時停止 解除に関する届出書'!C"&amp;31+G576)="追加",INDIRECT("'リリース・フラグ及び一時停止 解除に関する届出書'!C"&amp;31+G576)="変更"),1,"")</f>
        <v/>
      </c>
      <c r="J576" s="51"/>
      <c r="K576" s="44" t="s">
        <v>64</v>
      </c>
      <c r="L576" s="11" t="s">
        <v>168</v>
      </c>
      <c r="M576" s="54" t="s">
        <v>189</v>
      </c>
      <c r="N576" s="55" t="s">
        <v>353</v>
      </c>
      <c r="O576" s="47">
        <v>1</v>
      </c>
      <c r="P576" s="9" t="s">
        <v>129</v>
      </c>
      <c r="Q576" s="9" t="s">
        <v>130</v>
      </c>
      <c r="R576" s="9" t="s">
        <v>117</v>
      </c>
      <c r="S576" s="9">
        <v>1</v>
      </c>
      <c r="T576" s="9">
        <v>9</v>
      </c>
      <c r="U576" s="11"/>
      <c r="V576" s="48">
        <v>50</v>
      </c>
      <c r="W576" s="48"/>
    </row>
    <row r="577" spans="1:23" s="49" customFormat="1" ht="37.5" x14ac:dyDescent="0.4">
      <c r="B577" s="8">
        <f t="shared" si="8"/>
        <v>565</v>
      </c>
      <c r="C577" s="54" t="s">
        <v>171</v>
      </c>
      <c r="D577" s="68" t="s">
        <v>101</v>
      </c>
      <c r="E577" s="86" t="s">
        <v>97</v>
      </c>
      <c r="F577" s="70" t="s">
        <v>113</v>
      </c>
      <c r="G577" s="75">
        <v>20</v>
      </c>
      <c r="H577" s="71">
        <v>14</v>
      </c>
      <c r="I577" s="82"/>
      <c r="J577" s="83"/>
      <c r="K577" s="74" t="s">
        <v>15</v>
      </c>
      <c r="L577" s="75" t="s">
        <v>52</v>
      </c>
      <c r="M577" s="87" t="s">
        <v>107</v>
      </c>
      <c r="N577" s="90"/>
      <c r="O577" s="78">
        <v>1</v>
      </c>
      <c r="P577" s="79" t="s">
        <v>129</v>
      </c>
      <c r="Q577" s="79" t="s">
        <v>131</v>
      </c>
      <c r="R577" s="79" t="s">
        <v>117</v>
      </c>
      <c r="S577" s="79">
        <v>1</v>
      </c>
      <c r="T577" s="79" t="s">
        <v>135</v>
      </c>
      <c r="U577" s="88"/>
      <c r="V577" s="84">
        <v>50</v>
      </c>
      <c r="W577" s="81"/>
    </row>
    <row r="578" spans="1:23" s="49" customFormat="1" ht="75" x14ac:dyDescent="0.4">
      <c r="B578" s="8">
        <f t="shared" si="8"/>
        <v>566</v>
      </c>
      <c r="C578" s="64" t="s">
        <v>172</v>
      </c>
      <c r="D578" s="67" t="s">
        <v>103</v>
      </c>
      <c r="E578" s="86" t="s">
        <v>67</v>
      </c>
      <c r="F578" s="70" t="s">
        <v>113</v>
      </c>
      <c r="G578" s="70">
        <v>20</v>
      </c>
      <c r="H578" s="71">
        <v>15</v>
      </c>
      <c r="I578" s="50" t="str">
        <f ca="1">IF(I576=1,TEXT(DATE(INDIRECT("'リリース・フラグ及び一時停止 解除に関する届出書'!I26"),INDIRECT("'リリース・フラグ及び一時停止 解除に関する届出書'!O26"),INDIRECT("'リリース・フラグ及び一時停止 解除に関する届出書'!U26")),"YYYYMMDD"),"")</f>
        <v/>
      </c>
      <c r="J578" s="83"/>
      <c r="K578" s="74" t="s">
        <v>64</v>
      </c>
      <c r="L578" s="88" t="s">
        <v>167</v>
      </c>
      <c r="M578" s="87" t="s">
        <v>190</v>
      </c>
      <c r="N578" s="90"/>
      <c r="O578" s="78">
        <v>8</v>
      </c>
      <c r="P578" s="79" t="s">
        <v>129</v>
      </c>
      <c r="Q578" s="79" t="s">
        <v>124</v>
      </c>
      <c r="R578" s="79" t="s">
        <v>117</v>
      </c>
      <c r="S578" s="79">
        <v>8</v>
      </c>
      <c r="T578" s="79">
        <v>9</v>
      </c>
      <c r="U578" s="80" t="s">
        <v>138</v>
      </c>
      <c r="V578" s="81">
        <v>50</v>
      </c>
      <c r="W578" s="84"/>
    </row>
    <row r="579" spans="1:23" s="49" customFormat="1" ht="37.5" x14ac:dyDescent="0.4">
      <c r="B579" s="8">
        <f t="shared" si="8"/>
        <v>567</v>
      </c>
      <c r="C579" s="54" t="s">
        <v>173</v>
      </c>
      <c r="D579" s="67" t="s">
        <v>54</v>
      </c>
      <c r="E579" s="86" t="s">
        <v>65</v>
      </c>
      <c r="F579" s="70" t="s">
        <v>113</v>
      </c>
      <c r="G579" s="70">
        <v>20</v>
      </c>
      <c r="H579" s="71">
        <v>16</v>
      </c>
      <c r="I579" s="82"/>
      <c r="J579" s="83"/>
      <c r="K579" s="74" t="s">
        <v>15</v>
      </c>
      <c r="L579" s="75" t="s">
        <v>52</v>
      </c>
      <c r="M579" s="76" t="s">
        <v>53</v>
      </c>
      <c r="N579" s="77"/>
      <c r="O579" s="78">
        <v>1</v>
      </c>
      <c r="P579" s="79" t="s">
        <v>129</v>
      </c>
      <c r="Q579" s="79" t="s">
        <v>131</v>
      </c>
      <c r="R579" s="79" t="s">
        <v>117</v>
      </c>
      <c r="S579" s="79">
        <v>1</v>
      </c>
      <c r="T579" s="79" t="s">
        <v>66</v>
      </c>
      <c r="U579" s="89"/>
      <c r="V579" s="84">
        <v>50</v>
      </c>
      <c r="W579" s="84"/>
    </row>
    <row r="580" spans="1:23" s="49" customFormat="1" x14ac:dyDescent="0.4">
      <c r="B580" s="8">
        <f t="shared" si="8"/>
        <v>568</v>
      </c>
      <c r="C580" s="54" t="s">
        <v>174</v>
      </c>
      <c r="D580" s="67" t="s">
        <v>96</v>
      </c>
      <c r="E580" s="91" t="s">
        <v>67</v>
      </c>
      <c r="F580" s="70" t="s">
        <v>113</v>
      </c>
      <c r="G580" s="75">
        <v>20</v>
      </c>
      <c r="H580" s="71">
        <v>17</v>
      </c>
      <c r="I580" s="82">
        <v>29991231</v>
      </c>
      <c r="J580" s="83"/>
      <c r="K580" s="74" t="s">
        <v>109</v>
      </c>
      <c r="L580" s="88" t="s">
        <v>52</v>
      </c>
      <c r="M580" s="87" t="s">
        <v>108</v>
      </c>
      <c r="N580" s="90"/>
      <c r="O580" s="78">
        <v>8</v>
      </c>
      <c r="P580" s="79" t="s">
        <v>129</v>
      </c>
      <c r="Q580" s="79" t="s">
        <v>131</v>
      </c>
      <c r="R580" s="79" t="s">
        <v>117</v>
      </c>
      <c r="S580" s="79">
        <v>8</v>
      </c>
      <c r="T580" s="79">
        <v>9</v>
      </c>
      <c r="U580" s="88"/>
      <c r="V580" s="81">
        <v>50</v>
      </c>
      <c r="W580" s="84"/>
    </row>
    <row r="581" spans="1:23" s="49" customFormat="1" ht="37.5" x14ac:dyDescent="0.4">
      <c r="B581" s="8">
        <f t="shared" si="8"/>
        <v>569</v>
      </c>
      <c r="C581" s="54" t="s">
        <v>204</v>
      </c>
      <c r="D581" s="67" t="s">
        <v>54</v>
      </c>
      <c r="E581" s="86" t="s">
        <v>69</v>
      </c>
      <c r="F581" s="70" t="s">
        <v>113</v>
      </c>
      <c r="G581" s="70">
        <v>20</v>
      </c>
      <c r="H581" s="71">
        <v>18</v>
      </c>
      <c r="I581" s="82"/>
      <c r="J581" s="83"/>
      <c r="K581" s="74" t="s">
        <v>15</v>
      </c>
      <c r="L581" s="75" t="s">
        <v>52</v>
      </c>
      <c r="M581" s="76" t="s">
        <v>53</v>
      </c>
      <c r="N581" s="77"/>
      <c r="O581" s="78">
        <v>1</v>
      </c>
      <c r="P581" s="79" t="s">
        <v>129</v>
      </c>
      <c r="Q581" s="79" t="s">
        <v>131</v>
      </c>
      <c r="R581" s="79" t="s">
        <v>117</v>
      </c>
      <c r="S581" s="79">
        <v>1</v>
      </c>
      <c r="T581" s="79" t="s">
        <v>66</v>
      </c>
      <c r="U581" s="89"/>
      <c r="V581" s="84">
        <v>50</v>
      </c>
      <c r="W581" s="84"/>
    </row>
    <row r="582" spans="1:23" s="49" customFormat="1" ht="75" x14ac:dyDescent="0.4">
      <c r="B582" s="8">
        <f t="shared" si="8"/>
        <v>570</v>
      </c>
      <c r="C582" s="54" t="s">
        <v>205</v>
      </c>
      <c r="D582" s="67" t="s">
        <v>104</v>
      </c>
      <c r="E582" s="91" t="s">
        <v>70</v>
      </c>
      <c r="F582" s="70" t="s">
        <v>113</v>
      </c>
      <c r="G582" s="70">
        <v>20</v>
      </c>
      <c r="H582" s="71">
        <v>19</v>
      </c>
      <c r="I582" s="82" t="str">
        <f ca="1">IF(INDIRECT("'リリース・フラグ及び一時停止 解除に関する届出書'!W"&amp;31+G582)="リリース実行可","RELE",IF(INDIRECT("'リリース・フラグ及び一時停止 解除に関する届出書'!W"&amp;31+G582)="リリース実行不可","NREL",""))</f>
        <v>RELE</v>
      </c>
      <c r="J582" s="83"/>
      <c r="K582" s="74" t="s">
        <v>64</v>
      </c>
      <c r="L582" s="88" t="s">
        <v>118</v>
      </c>
      <c r="M582" s="87" t="s">
        <v>119</v>
      </c>
      <c r="N582" s="77"/>
      <c r="O582" s="78">
        <v>4</v>
      </c>
      <c r="P582" s="79" t="s">
        <v>129</v>
      </c>
      <c r="Q582" s="79" t="s">
        <v>123</v>
      </c>
      <c r="R582" s="79" t="s">
        <v>117</v>
      </c>
      <c r="S582" s="79">
        <v>4</v>
      </c>
      <c r="T582" s="79" t="s">
        <v>136</v>
      </c>
      <c r="U582" s="80" t="s">
        <v>138</v>
      </c>
      <c r="V582" s="81">
        <v>50</v>
      </c>
      <c r="W582" s="84"/>
    </row>
    <row r="583" spans="1:23" s="49" customFormat="1" ht="37.5" x14ac:dyDescent="0.4">
      <c r="B583" s="8">
        <f t="shared" si="8"/>
        <v>571</v>
      </c>
      <c r="C583" s="54" t="s">
        <v>206</v>
      </c>
      <c r="D583" s="67" t="s">
        <v>63</v>
      </c>
      <c r="E583" s="86" t="s">
        <v>69</v>
      </c>
      <c r="F583" s="70" t="s">
        <v>113</v>
      </c>
      <c r="G583" s="70">
        <v>20</v>
      </c>
      <c r="H583" s="71">
        <v>20</v>
      </c>
      <c r="I583" s="82"/>
      <c r="J583" s="83"/>
      <c r="K583" s="74" t="s">
        <v>15</v>
      </c>
      <c r="L583" s="75" t="s">
        <v>52</v>
      </c>
      <c r="M583" s="76" t="s">
        <v>53</v>
      </c>
      <c r="N583" s="77"/>
      <c r="O583" s="78">
        <v>1</v>
      </c>
      <c r="P583" s="79" t="s">
        <v>129</v>
      </c>
      <c r="Q583" s="79" t="s">
        <v>131</v>
      </c>
      <c r="R583" s="79" t="s">
        <v>117</v>
      </c>
      <c r="S583" s="79">
        <v>1</v>
      </c>
      <c r="T583" s="79" t="s">
        <v>66</v>
      </c>
      <c r="U583" s="89"/>
      <c r="V583" s="84">
        <v>50</v>
      </c>
      <c r="W583" s="84"/>
    </row>
    <row r="584" spans="1:23" s="49" customFormat="1" ht="75" x14ac:dyDescent="0.4">
      <c r="B584" s="8">
        <f t="shared" si="8"/>
        <v>572</v>
      </c>
      <c r="C584" s="54" t="s">
        <v>207</v>
      </c>
      <c r="D584" s="67" t="s">
        <v>105</v>
      </c>
      <c r="E584" s="91" t="s">
        <v>70</v>
      </c>
      <c r="F584" s="70" t="s">
        <v>113</v>
      </c>
      <c r="G584" s="70">
        <v>20</v>
      </c>
      <c r="H584" s="71">
        <v>21</v>
      </c>
      <c r="I584" s="50" t="str">
        <f ca="1">IF(INDIRECT("'リリース・フラグ及び一時停止 解除に関する届出書'!R"&amp;31+G584)="リリース実行可","RELE",IF(INDIRECT("'リリース・フラグ及び一時停止 解除に関する届出書'!R"&amp;31+G584)="リリース実行不可","NREL",""))</f>
        <v>RELE</v>
      </c>
      <c r="J584" s="83"/>
      <c r="K584" s="74" t="s">
        <v>64</v>
      </c>
      <c r="L584" s="88" t="s">
        <v>118</v>
      </c>
      <c r="M584" s="87" t="s">
        <v>119</v>
      </c>
      <c r="N584" s="77"/>
      <c r="O584" s="78">
        <v>4</v>
      </c>
      <c r="P584" s="79" t="s">
        <v>129</v>
      </c>
      <c r="Q584" s="79" t="s">
        <v>124</v>
      </c>
      <c r="R584" s="79" t="s">
        <v>117</v>
      </c>
      <c r="S584" s="79">
        <v>4</v>
      </c>
      <c r="T584" s="79" t="s">
        <v>137</v>
      </c>
      <c r="U584" s="80" t="s">
        <v>138</v>
      </c>
      <c r="V584" s="81">
        <v>50</v>
      </c>
      <c r="W584" s="84"/>
    </row>
    <row r="585" spans="1:23" s="49" customFormat="1" x14ac:dyDescent="0.4">
      <c r="B585" s="8">
        <f t="shared" si="8"/>
        <v>573</v>
      </c>
      <c r="C585" s="54" t="s">
        <v>21</v>
      </c>
      <c r="D585" s="67" t="s">
        <v>63</v>
      </c>
      <c r="E585" s="86" t="s">
        <v>72</v>
      </c>
      <c r="F585" s="70" t="s">
        <v>113</v>
      </c>
      <c r="G585" s="70">
        <v>20</v>
      </c>
      <c r="H585" s="71">
        <v>22</v>
      </c>
      <c r="I585" s="82"/>
      <c r="J585" s="83"/>
      <c r="K585" s="74" t="s">
        <v>15</v>
      </c>
      <c r="L585" s="75" t="s">
        <v>52</v>
      </c>
      <c r="M585" s="76" t="s">
        <v>53</v>
      </c>
      <c r="N585" s="77"/>
      <c r="O585" s="78">
        <v>1</v>
      </c>
      <c r="P585" s="79" t="s">
        <v>129</v>
      </c>
      <c r="Q585" s="79" t="s">
        <v>131</v>
      </c>
      <c r="R585" s="79" t="s">
        <v>117</v>
      </c>
      <c r="S585" s="79">
        <v>1</v>
      </c>
      <c r="T585" s="79" t="s">
        <v>73</v>
      </c>
      <c r="U585" s="89"/>
      <c r="V585" s="84">
        <v>50</v>
      </c>
      <c r="W585" s="84"/>
    </row>
    <row r="586" spans="1:23" s="49" customFormat="1" ht="75" x14ac:dyDescent="0.4">
      <c r="B586" s="8">
        <f t="shared" si="8"/>
        <v>574</v>
      </c>
      <c r="C586" s="54" t="s">
        <v>25</v>
      </c>
      <c r="D586" s="67" t="s">
        <v>105</v>
      </c>
      <c r="E586" s="91" t="s">
        <v>74</v>
      </c>
      <c r="F586" s="70" t="s">
        <v>113</v>
      </c>
      <c r="G586" s="70">
        <v>20</v>
      </c>
      <c r="H586" s="71">
        <v>23</v>
      </c>
      <c r="I586" s="157" t="str">
        <f ca="1">IF(INDIRECT("'リリース・フラグ及び一時停止 解除に関する届出書'!AB"&amp;31+G586)="解除","0000",IF(INDIRECT("'リリース・フラグ及び一時停止 解除に関する届出書'!AB"&amp;31+G586)="一時停止","9999",""))</f>
        <v/>
      </c>
      <c r="J586" s="83"/>
      <c r="K586" s="74" t="s">
        <v>64</v>
      </c>
      <c r="L586" s="92" t="s">
        <v>120</v>
      </c>
      <c r="M586" s="87" t="s">
        <v>139</v>
      </c>
      <c r="N586" s="90"/>
      <c r="O586" s="78">
        <v>4</v>
      </c>
      <c r="P586" s="79" t="s">
        <v>129</v>
      </c>
      <c r="Q586" s="79" t="s">
        <v>68</v>
      </c>
      <c r="R586" s="79" t="s">
        <v>117</v>
      </c>
      <c r="S586" s="79">
        <v>4</v>
      </c>
      <c r="T586" s="79">
        <v>9</v>
      </c>
      <c r="U586" s="80" t="s">
        <v>138</v>
      </c>
      <c r="V586" s="81">
        <v>50</v>
      </c>
      <c r="W586" s="93"/>
    </row>
    <row r="587" spans="1:23" x14ac:dyDescent="0.4">
      <c r="A587" s="49"/>
      <c r="B587" s="8">
        <f t="shared" si="8"/>
        <v>575</v>
      </c>
      <c r="C587" s="63" t="s">
        <v>177</v>
      </c>
      <c r="D587" s="45" t="s">
        <v>140</v>
      </c>
      <c r="E587" s="53" t="s">
        <v>141</v>
      </c>
      <c r="F587" s="70" t="s">
        <v>113</v>
      </c>
      <c r="G587" s="63">
        <v>20</v>
      </c>
      <c r="H587" s="71">
        <v>24</v>
      </c>
      <c r="I587" s="50"/>
      <c r="J587" s="51"/>
      <c r="K587" s="44" t="s">
        <v>62</v>
      </c>
      <c r="L587" s="10" t="s">
        <v>52</v>
      </c>
      <c r="M587" s="45"/>
      <c r="N587" s="46"/>
      <c r="O587" s="47" t="s">
        <v>142</v>
      </c>
      <c r="P587" s="79" t="s">
        <v>129</v>
      </c>
      <c r="Q587" s="128" t="s">
        <v>55</v>
      </c>
      <c r="R587" s="128"/>
      <c r="S587" s="128"/>
      <c r="T587" s="128"/>
      <c r="U587" s="129"/>
      <c r="V587" s="130"/>
      <c r="W587" s="130"/>
    </row>
    <row r="588" spans="1:23" ht="37.5" x14ac:dyDescent="0.4">
      <c r="A588" s="49"/>
      <c r="B588" s="8">
        <f t="shared" si="8"/>
        <v>576</v>
      </c>
      <c r="C588" s="41" t="s">
        <v>77</v>
      </c>
      <c r="D588" s="67" t="s">
        <v>71</v>
      </c>
      <c r="E588" s="86" t="s">
        <v>78</v>
      </c>
      <c r="F588" s="70" t="s">
        <v>113</v>
      </c>
      <c r="G588" s="70">
        <v>20</v>
      </c>
      <c r="H588" s="71">
        <v>25</v>
      </c>
      <c r="I588" s="82" t="str">
        <f ca="1">IF(INDIRECT("補記シート!D"&amp;17+G588*3)="","",INDIRECT("補記シート!D"&amp;17+G588*3))</f>
        <v/>
      </c>
      <c r="J588" s="83"/>
      <c r="K588" s="74" t="s">
        <v>62</v>
      </c>
      <c r="L588" s="75" t="s">
        <v>52</v>
      </c>
      <c r="M588" s="87" t="s">
        <v>163</v>
      </c>
      <c r="N588" s="90"/>
      <c r="O588" s="78">
        <v>10</v>
      </c>
      <c r="P588" s="79" t="s">
        <v>129</v>
      </c>
      <c r="Q588" s="128" t="s">
        <v>55</v>
      </c>
      <c r="R588" s="128"/>
      <c r="S588" s="128"/>
      <c r="T588" s="128"/>
      <c r="U588" s="131"/>
      <c r="V588" s="132"/>
      <c r="W588" s="132"/>
    </row>
    <row r="589" spans="1:23" ht="112.5" x14ac:dyDescent="0.4">
      <c r="A589" s="49"/>
      <c r="B589" s="8">
        <f t="shared" si="8"/>
        <v>577</v>
      </c>
      <c r="C589" s="41" t="s">
        <v>175</v>
      </c>
      <c r="D589" s="67" t="s">
        <v>54</v>
      </c>
      <c r="E589" s="86" t="s">
        <v>59</v>
      </c>
      <c r="F589" s="70" t="s">
        <v>113</v>
      </c>
      <c r="G589" s="70">
        <v>20</v>
      </c>
      <c r="H589" s="71">
        <v>26</v>
      </c>
      <c r="I589" s="50" t="str">
        <f ca="1">IF(I578="","",LEFT(I578,4)&amp;"/"&amp;MID(I578,5,2)&amp;"/"&amp;RIGHT(I578,2))</f>
        <v/>
      </c>
      <c r="J589" s="83"/>
      <c r="K589" s="74" t="s">
        <v>79</v>
      </c>
      <c r="L589" s="75" t="s">
        <v>52</v>
      </c>
      <c r="M589" s="54" t="s">
        <v>351</v>
      </c>
      <c r="N589" s="55" t="s">
        <v>352</v>
      </c>
      <c r="O589" s="78">
        <v>10</v>
      </c>
      <c r="P589" s="79" t="s">
        <v>129</v>
      </c>
      <c r="Q589" s="128" t="s">
        <v>55</v>
      </c>
      <c r="R589" s="128"/>
      <c r="S589" s="128"/>
      <c r="T589" s="128"/>
      <c r="U589" s="133"/>
      <c r="V589" s="132"/>
      <c r="W589" s="132"/>
    </row>
    <row r="590" spans="1:23" ht="56.25" x14ac:dyDescent="0.4">
      <c r="A590" s="49"/>
      <c r="B590" s="8">
        <f t="shared" ref="B590:B594" si="9">ROW()-12</f>
        <v>578</v>
      </c>
      <c r="C590" s="41" t="s">
        <v>176</v>
      </c>
      <c r="D590" s="67" t="s">
        <v>76</v>
      </c>
      <c r="E590" s="86" t="s">
        <v>59</v>
      </c>
      <c r="F590" s="70" t="s">
        <v>113</v>
      </c>
      <c r="G590" s="70">
        <v>20</v>
      </c>
      <c r="H590" s="71">
        <v>27</v>
      </c>
      <c r="I590" s="50" t="str">
        <f ca="1">LEFT(I575,4)&amp;"/"&amp;MID(I575,5,2)&amp;"/"&amp;RIGHT(I575,2)</f>
        <v>0//0</v>
      </c>
      <c r="J590" s="83"/>
      <c r="K590" s="74" t="s">
        <v>79</v>
      </c>
      <c r="L590" s="75" t="s">
        <v>52</v>
      </c>
      <c r="M590" s="94" t="s">
        <v>169</v>
      </c>
      <c r="N590" s="95"/>
      <c r="O590" s="78">
        <v>10</v>
      </c>
      <c r="P590" s="79" t="s">
        <v>115</v>
      </c>
      <c r="Q590" s="128" t="s">
        <v>55</v>
      </c>
      <c r="R590" s="128"/>
      <c r="S590" s="128"/>
      <c r="T590" s="128"/>
      <c r="U590" s="134"/>
      <c r="V590" s="135"/>
      <c r="W590" s="136"/>
    </row>
    <row r="591" spans="1:23" ht="56.25" x14ac:dyDescent="0.4">
      <c r="A591" s="49"/>
      <c r="B591" s="8">
        <f t="shared" si="9"/>
        <v>579</v>
      </c>
      <c r="C591" s="65" t="s">
        <v>178</v>
      </c>
      <c r="D591" s="56" t="s">
        <v>63</v>
      </c>
      <c r="E591" s="69" t="s">
        <v>60</v>
      </c>
      <c r="F591" s="70" t="s">
        <v>113</v>
      </c>
      <c r="G591" s="96">
        <v>20</v>
      </c>
      <c r="H591" s="71">
        <v>28</v>
      </c>
      <c r="I591" s="158">
        <v>401768</v>
      </c>
      <c r="J591" s="98"/>
      <c r="K591" s="99" t="s">
        <v>15</v>
      </c>
      <c r="L591" s="75" t="s">
        <v>52</v>
      </c>
      <c r="M591" s="76" t="s">
        <v>164</v>
      </c>
      <c r="N591" s="90" t="s">
        <v>165</v>
      </c>
      <c r="O591" s="78">
        <v>10</v>
      </c>
      <c r="P591" s="79" t="s">
        <v>115</v>
      </c>
      <c r="Q591" s="128" t="s">
        <v>55</v>
      </c>
      <c r="R591" s="128"/>
      <c r="S591" s="128"/>
      <c r="T591" s="128"/>
      <c r="U591" s="134"/>
      <c r="V591" s="135"/>
      <c r="W591" s="137"/>
    </row>
    <row r="592" spans="1:23" ht="19.5" thickBot="1" x14ac:dyDescent="0.45">
      <c r="A592" s="49"/>
      <c r="B592" s="177">
        <f t="shared" si="9"/>
        <v>580</v>
      </c>
      <c r="C592" s="178" t="s">
        <v>179</v>
      </c>
      <c r="D592" s="183" t="s">
        <v>76</v>
      </c>
      <c r="E592" s="100" t="s">
        <v>80</v>
      </c>
      <c r="F592" s="101" t="s">
        <v>114</v>
      </c>
      <c r="G592" s="101">
        <v>20</v>
      </c>
      <c r="H592" s="184">
        <v>29</v>
      </c>
      <c r="I592" s="102">
        <v>401768</v>
      </c>
      <c r="J592" s="103"/>
      <c r="K592" s="104" t="s">
        <v>15</v>
      </c>
      <c r="L592" s="105" t="s">
        <v>52</v>
      </c>
      <c r="M592" s="106" t="s">
        <v>164</v>
      </c>
      <c r="N592" s="107"/>
      <c r="O592" s="108">
        <v>10</v>
      </c>
      <c r="P592" s="109" t="s">
        <v>115</v>
      </c>
      <c r="Q592" s="138" t="s">
        <v>55</v>
      </c>
      <c r="R592" s="138"/>
      <c r="S592" s="138"/>
      <c r="T592" s="138"/>
      <c r="U592" s="139"/>
      <c r="V592" s="140"/>
      <c r="W592" s="140"/>
    </row>
    <row r="593" spans="2:23" ht="19.5" thickTop="1" x14ac:dyDescent="0.4">
      <c r="B593" s="175">
        <f t="shared" si="9"/>
        <v>581</v>
      </c>
      <c r="C593" s="58" t="s">
        <v>81</v>
      </c>
      <c r="D593" s="58" t="s">
        <v>81</v>
      </c>
      <c r="E593" s="58" t="s">
        <v>81</v>
      </c>
      <c r="F593" s="58" t="s">
        <v>81</v>
      </c>
      <c r="G593" s="58" t="s">
        <v>81</v>
      </c>
      <c r="H593" s="58" t="s">
        <v>81</v>
      </c>
      <c r="I593" s="58" t="s">
        <v>81</v>
      </c>
      <c r="J593" s="57"/>
      <c r="K593" s="57" t="s">
        <v>81</v>
      </c>
      <c r="L593" s="57" t="s">
        <v>81</v>
      </c>
      <c r="M593" s="57" t="s">
        <v>81</v>
      </c>
      <c r="N593" s="57"/>
      <c r="O593" s="57" t="s">
        <v>81</v>
      </c>
      <c r="P593" s="58" t="s">
        <v>81</v>
      </c>
      <c r="Q593" s="57" t="s">
        <v>81</v>
      </c>
      <c r="R593" s="57" t="s">
        <v>81</v>
      </c>
      <c r="S593" s="57" t="s">
        <v>81</v>
      </c>
      <c r="T593" s="57" t="s">
        <v>81</v>
      </c>
      <c r="U593" s="57" t="s">
        <v>81</v>
      </c>
      <c r="V593" s="59" t="s">
        <v>81</v>
      </c>
      <c r="W593" s="57"/>
    </row>
    <row r="594" spans="2:23" x14ac:dyDescent="0.4">
      <c r="B594" s="8">
        <f t="shared" si="9"/>
        <v>582</v>
      </c>
      <c r="C594" s="60"/>
      <c r="D594" s="60"/>
      <c r="E594" s="60"/>
      <c r="F594" s="60"/>
      <c r="G594" s="60"/>
      <c r="H594" s="60"/>
      <c r="I594" s="60"/>
      <c r="J594" s="60"/>
      <c r="K594" s="60"/>
      <c r="L594" s="60"/>
      <c r="M594" s="60"/>
      <c r="N594" s="60"/>
      <c r="O594" s="61"/>
      <c r="P594" s="61"/>
      <c r="Q594" s="61"/>
      <c r="R594" s="61"/>
      <c r="S594" s="61"/>
      <c r="T594" s="61"/>
      <c r="U594" s="62"/>
      <c r="V594" s="60"/>
      <c r="W594" s="60"/>
    </row>
    <row r="595" spans="2:23" x14ac:dyDescent="0.4">
      <c r="B595" s="122"/>
    </row>
  </sheetData>
  <autoFilter ref="B12:W594"/>
  <mergeCells count="2">
    <mergeCell ref="O10:P10"/>
    <mergeCell ref="Q10:T10"/>
  </mergeCells>
  <phoneticPr fontId="1"/>
  <conditionalFormatting sqref="E36 G36 I36:J36">
    <cfRule type="expression" dxfId="20" priority="20">
      <formula>NOT($K36="補記")</formula>
    </cfRule>
  </conditionalFormatting>
  <conditionalFormatting sqref="E65 G65 I65:J65">
    <cfRule type="expression" dxfId="19" priority="19">
      <formula>NOT($K65="補記")</formula>
    </cfRule>
  </conditionalFormatting>
  <conditionalFormatting sqref="E94 G94 I94:J94">
    <cfRule type="expression" dxfId="18" priority="18">
      <formula>NOT($K94="補記")</formula>
    </cfRule>
  </conditionalFormatting>
  <conditionalFormatting sqref="E123 G123 I123:J123">
    <cfRule type="expression" dxfId="17" priority="17">
      <formula>NOT($K123="補記")</formula>
    </cfRule>
  </conditionalFormatting>
  <conditionalFormatting sqref="E152 G152 I152:J152">
    <cfRule type="expression" dxfId="16" priority="16">
      <formula>NOT($K152="補記")</formula>
    </cfRule>
  </conditionalFormatting>
  <conditionalFormatting sqref="E181 G181 I181:J181">
    <cfRule type="expression" dxfId="15" priority="15">
      <formula>NOT($K181="補記")</formula>
    </cfRule>
  </conditionalFormatting>
  <conditionalFormatting sqref="E210 G210 I210:J210">
    <cfRule type="expression" dxfId="14" priority="14">
      <formula>NOT($K210="補記")</formula>
    </cfRule>
  </conditionalFormatting>
  <conditionalFormatting sqref="E239 G239 I239:J239">
    <cfRule type="expression" dxfId="13" priority="13">
      <formula>NOT($K239="補記")</formula>
    </cfRule>
  </conditionalFormatting>
  <conditionalFormatting sqref="E268 G268 I268:J268">
    <cfRule type="expression" dxfId="12" priority="12">
      <formula>NOT($K268="補記")</formula>
    </cfRule>
  </conditionalFormatting>
  <conditionalFormatting sqref="E297 G297 I297:J297">
    <cfRule type="expression" dxfId="11" priority="11">
      <formula>NOT($K297="補記")</formula>
    </cfRule>
  </conditionalFormatting>
  <conditionalFormatting sqref="E326 G326 I326:J326">
    <cfRule type="expression" dxfId="10" priority="10">
      <formula>NOT($K326="補記")</formula>
    </cfRule>
  </conditionalFormatting>
  <conditionalFormatting sqref="E355 G355 I355:J355">
    <cfRule type="expression" dxfId="9" priority="9">
      <formula>NOT($K355="補記")</formula>
    </cfRule>
  </conditionalFormatting>
  <conditionalFormatting sqref="E384 G384 I384:J384">
    <cfRule type="expression" dxfId="8" priority="8">
      <formula>NOT($K384="補記")</formula>
    </cfRule>
  </conditionalFormatting>
  <conditionalFormatting sqref="E413 G413 I413:J413">
    <cfRule type="expression" dxfId="7" priority="7">
      <formula>NOT($K413="補記")</formula>
    </cfRule>
  </conditionalFormatting>
  <conditionalFormatting sqref="E442 G442 I442:J442">
    <cfRule type="expression" dxfId="6" priority="6">
      <formula>NOT($K442="補記")</formula>
    </cfRule>
  </conditionalFormatting>
  <conditionalFormatting sqref="E471 G471 I471:J471">
    <cfRule type="expression" dxfId="5" priority="5">
      <formula>NOT($K471="補記")</formula>
    </cfRule>
  </conditionalFormatting>
  <conditionalFormatting sqref="E500 G500 I500:J500">
    <cfRule type="expression" dxfId="4" priority="4">
      <formula>NOT($K500="補記")</formula>
    </cfRule>
  </conditionalFormatting>
  <conditionalFormatting sqref="E529 G529 I529:J529">
    <cfRule type="expression" dxfId="3" priority="3">
      <formula>NOT($K529="補記")</formula>
    </cfRule>
  </conditionalFormatting>
  <conditionalFormatting sqref="E558 G558 I558:J558">
    <cfRule type="expression" dxfId="2" priority="2">
      <formula>NOT($K558="補記")</formula>
    </cfRule>
  </conditionalFormatting>
  <conditionalFormatting sqref="E587 G587 I587:J587">
    <cfRule type="expression" dxfId="1" priority="1">
      <formula>NOT($K587="補記")</formula>
    </cfRule>
  </conditionalFormatting>
  <pageMargins left="0.25" right="0.25" top="0.75" bottom="0.75" header="0.3" footer="0.3"/>
  <pageSetup paperSize="8"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18"/>
  <sheetViews>
    <sheetView topLeftCell="A11" zoomScale="80" zoomScaleNormal="80" workbookViewId="0"/>
  </sheetViews>
  <sheetFormatPr defaultRowHeight="18.75" x14ac:dyDescent="0.4"/>
  <cols>
    <col min="1" max="1" width="26.125" style="172" customWidth="1"/>
    <col min="2" max="2" width="15.375" style="146" customWidth="1"/>
    <col min="3" max="3" width="12.25" style="146" customWidth="1"/>
    <col min="4" max="4" width="28.125" style="146" customWidth="1"/>
    <col min="5" max="5" width="62.625" style="147" customWidth="1"/>
    <col min="6" max="6" width="3" style="147" customWidth="1"/>
    <col min="7" max="7" width="43.875" style="146" customWidth="1"/>
    <col min="8" max="8" width="28.5" style="146" customWidth="1"/>
    <col min="9" max="9" width="3" style="147" customWidth="1"/>
    <col min="10" max="10" width="26.125" style="147" customWidth="1"/>
    <col min="11" max="11" width="28.125" style="147" customWidth="1"/>
    <col min="12" max="12" width="9" style="147"/>
    <col min="13" max="13" width="31.25" style="1" customWidth="1"/>
    <col min="14" max="16384" width="9" style="147"/>
  </cols>
  <sheetData>
    <row r="1" spans="1:13" s="146" customFormat="1" hidden="1" x14ac:dyDescent="0.4">
      <c r="A1" s="172"/>
      <c r="E1" s="147"/>
      <c r="F1" s="147"/>
      <c r="M1" s="172"/>
    </row>
    <row r="2" spans="1:13" s="146" customFormat="1" hidden="1" x14ac:dyDescent="0.4">
      <c r="A2" s="172"/>
      <c r="E2" s="147"/>
      <c r="F2" s="147"/>
      <c r="M2" s="172"/>
    </row>
    <row r="3" spans="1:13" s="146" customFormat="1" hidden="1" x14ac:dyDescent="0.4">
      <c r="A3" s="172"/>
      <c r="E3" s="147"/>
      <c r="F3" s="147"/>
      <c r="M3" s="172"/>
    </row>
    <row r="4" spans="1:13" s="146" customFormat="1" hidden="1" x14ac:dyDescent="0.4">
      <c r="A4" s="172"/>
      <c r="E4" s="147"/>
      <c r="F4" s="147"/>
      <c r="M4" s="172"/>
    </row>
    <row r="5" spans="1:13" s="146" customFormat="1" hidden="1" x14ac:dyDescent="0.4">
      <c r="A5" s="172"/>
      <c r="E5" s="147"/>
      <c r="F5" s="147"/>
      <c r="M5" s="172"/>
    </row>
    <row r="6" spans="1:13" s="146" customFormat="1" hidden="1" x14ac:dyDescent="0.4">
      <c r="A6" s="172"/>
      <c r="E6" s="147"/>
      <c r="F6" s="147"/>
      <c r="M6" s="172"/>
    </row>
    <row r="7" spans="1:13" s="146" customFormat="1" hidden="1" x14ac:dyDescent="0.4">
      <c r="A7" s="172"/>
      <c r="E7" s="147"/>
      <c r="F7" s="147"/>
      <c r="M7" s="172"/>
    </row>
    <row r="8" spans="1:13" s="146" customFormat="1" hidden="1" x14ac:dyDescent="0.4">
      <c r="A8" s="172"/>
      <c r="E8" s="147"/>
      <c r="F8" s="147"/>
      <c r="M8" s="172"/>
    </row>
    <row r="9" spans="1:13" s="146" customFormat="1" hidden="1" x14ac:dyDescent="0.4">
      <c r="A9" s="172"/>
      <c r="E9" s="147"/>
      <c r="F9" s="147"/>
      <c r="M9" s="172"/>
    </row>
    <row r="10" spans="1:13" s="146" customFormat="1" hidden="1" x14ac:dyDescent="0.4">
      <c r="A10" s="172"/>
      <c r="E10" s="147"/>
      <c r="F10" s="147"/>
      <c r="M10" s="172"/>
    </row>
    <row r="12" spans="1:13" s="146" customFormat="1" x14ac:dyDescent="0.4">
      <c r="A12" s="172" t="s">
        <v>211</v>
      </c>
      <c r="E12" s="147"/>
      <c r="F12" s="147"/>
      <c r="M12" s="172"/>
    </row>
    <row r="17" spans="1:11" ht="36.75" thickBot="1" x14ac:dyDescent="0.45">
      <c r="A17" s="160" t="s">
        <v>4</v>
      </c>
      <c r="B17" s="159" t="s">
        <v>212</v>
      </c>
      <c r="C17" s="160" t="s">
        <v>213</v>
      </c>
      <c r="D17" s="161" t="s">
        <v>214</v>
      </c>
      <c r="E17" s="161" t="s">
        <v>215</v>
      </c>
      <c r="G17" s="148" t="s">
        <v>216</v>
      </c>
      <c r="H17" s="149" t="s">
        <v>217</v>
      </c>
      <c r="J17" s="148" t="s">
        <v>4</v>
      </c>
      <c r="K17" s="149" t="s">
        <v>218</v>
      </c>
    </row>
    <row r="18" spans="1:11" ht="37.5" x14ac:dyDescent="0.4">
      <c r="A18" s="171" t="s">
        <v>289</v>
      </c>
      <c r="B18" s="162" t="s">
        <v>283</v>
      </c>
      <c r="C18" s="162" t="s">
        <v>350</v>
      </c>
      <c r="D18" s="163"/>
      <c r="E18" s="164" t="s">
        <v>219</v>
      </c>
      <c r="G18" s="149" t="s">
        <v>19</v>
      </c>
      <c r="H18" s="150"/>
      <c r="J18" s="149"/>
      <c r="K18" s="150"/>
    </row>
    <row r="19" spans="1:11" ht="93" customHeight="1" x14ac:dyDescent="0.4">
      <c r="A19" s="173" t="s">
        <v>290</v>
      </c>
      <c r="B19" s="165" t="s">
        <v>283</v>
      </c>
      <c r="C19" s="165" t="s">
        <v>349</v>
      </c>
      <c r="D19" s="166"/>
      <c r="E19" s="167" t="s">
        <v>284</v>
      </c>
      <c r="G19" s="149" t="s">
        <v>220</v>
      </c>
      <c r="H19" s="151"/>
      <c r="J19" s="149"/>
      <c r="K19" s="151"/>
    </row>
    <row r="20" spans="1:11" ht="38.25" thickBot="1" x14ac:dyDescent="0.45">
      <c r="A20" s="174" t="s">
        <v>291</v>
      </c>
      <c r="B20" s="168" t="s">
        <v>283</v>
      </c>
      <c r="C20" s="168" t="s">
        <v>349</v>
      </c>
      <c r="D20" s="169"/>
      <c r="E20" s="170" t="s">
        <v>223</v>
      </c>
      <c r="G20" s="149" t="s">
        <v>221</v>
      </c>
      <c r="H20" s="151"/>
      <c r="J20" s="149"/>
      <c r="K20" s="151"/>
    </row>
    <row r="21" spans="1:11" ht="37.5" x14ac:dyDescent="0.4">
      <c r="A21" s="171" t="s">
        <v>292</v>
      </c>
      <c r="B21" s="162" t="s">
        <v>283</v>
      </c>
      <c r="C21" s="162" t="s">
        <v>349</v>
      </c>
      <c r="D21" s="163"/>
      <c r="E21" s="164" t="s">
        <v>219</v>
      </c>
      <c r="G21" s="149" t="s">
        <v>222</v>
      </c>
      <c r="H21" s="151"/>
      <c r="J21" s="149"/>
      <c r="K21" s="151"/>
    </row>
    <row r="22" spans="1:11" ht="56.25" x14ac:dyDescent="0.4">
      <c r="A22" s="173" t="s">
        <v>293</v>
      </c>
      <c r="B22" s="165" t="s">
        <v>283</v>
      </c>
      <c r="C22" s="165" t="s">
        <v>349</v>
      </c>
      <c r="D22" s="166"/>
      <c r="E22" s="167" t="s">
        <v>284</v>
      </c>
      <c r="J22" s="149"/>
      <c r="K22" s="150"/>
    </row>
    <row r="23" spans="1:11" ht="38.25" thickBot="1" x14ac:dyDescent="0.45">
      <c r="A23" s="174" t="s">
        <v>294</v>
      </c>
      <c r="B23" s="168" t="s">
        <v>283</v>
      </c>
      <c r="C23" s="168" t="s">
        <v>349</v>
      </c>
      <c r="D23" s="169"/>
      <c r="E23" s="170" t="s">
        <v>223</v>
      </c>
      <c r="J23" s="149"/>
      <c r="K23" s="151"/>
    </row>
    <row r="24" spans="1:11" ht="37.5" x14ac:dyDescent="0.4">
      <c r="A24" s="171" t="s">
        <v>295</v>
      </c>
      <c r="B24" s="162" t="s">
        <v>283</v>
      </c>
      <c r="C24" s="162" t="s">
        <v>349</v>
      </c>
      <c r="D24" s="163"/>
      <c r="E24" s="164" t="s">
        <v>219</v>
      </c>
      <c r="G24" s="148" t="s">
        <v>224</v>
      </c>
      <c r="H24" s="149" t="s">
        <v>217</v>
      </c>
      <c r="J24" s="149"/>
      <c r="K24" s="151"/>
    </row>
    <row r="25" spans="1:11" ht="56.25" x14ac:dyDescent="0.4">
      <c r="A25" s="173" t="s">
        <v>296</v>
      </c>
      <c r="B25" s="165" t="s">
        <v>283</v>
      </c>
      <c r="C25" s="165" t="s">
        <v>349</v>
      </c>
      <c r="D25" s="166"/>
      <c r="E25" s="167" t="s">
        <v>284</v>
      </c>
      <c r="G25" s="149" t="s">
        <v>19</v>
      </c>
      <c r="H25" s="150"/>
      <c r="J25" s="149"/>
      <c r="K25" s="151"/>
    </row>
    <row r="26" spans="1:11" ht="38.25" thickBot="1" x14ac:dyDescent="0.45">
      <c r="A26" s="174" t="s">
        <v>297</v>
      </c>
      <c r="B26" s="168" t="s">
        <v>283</v>
      </c>
      <c r="C26" s="168" t="s">
        <v>349</v>
      </c>
      <c r="D26" s="169"/>
      <c r="E26" s="170" t="s">
        <v>223</v>
      </c>
      <c r="G26" s="149" t="s">
        <v>220</v>
      </c>
      <c r="H26" s="151"/>
      <c r="J26" s="149"/>
      <c r="K26" s="150"/>
    </row>
    <row r="27" spans="1:11" ht="37.5" x14ac:dyDescent="0.4">
      <c r="A27" s="171" t="s">
        <v>298</v>
      </c>
      <c r="B27" s="162" t="s">
        <v>283</v>
      </c>
      <c r="C27" s="162" t="s">
        <v>349</v>
      </c>
      <c r="D27" s="163"/>
      <c r="E27" s="164" t="s">
        <v>219</v>
      </c>
      <c r="G27" s="149" t="s">
        <v>221</v>
      </c>
      <c r="H27" s="151"/>
      <c r="J27" s="149"/>
      <c r="K27" s="151"/>
    </row>
    <row r="28" spans="1:11" ht="56.25" x14ac:dyDescent="0.4">
      <c r="A28" s="173" t="s">
        <v>299</v>
      </c>
      <c r="B28" s="165" t="s">
        <v>283</v>
      </c>
      <c r="C28" s="165" t="s">
        <v>349</v>
      </c>
      <c r="D28" s="166"/>
      <c r="E28" s="167" t="s">
        <v>284</v>
      </c>
      <c r="G28" s="149" t="s">
        <v>222</v>
      </c>
      <c r="H28" s="151"/>
      <c r="J28" s="149"/>
      <c r="K28" s="151"/>
    </row>
    <row r="29" spans="1:11" ht="38.25" thickBot="1" x14ac:dyDescent="0.45">
      <c r="A29" s="174" t="s">
        <v>300</v>
      </c>
      <c r="B29" s="168" t="s">
        <v>283</v>
      </c>
      <c r="C29" s="168" t="s">
        <v>349</v>
      </c>
      <c r="D29" s="169"/>
      <c r="E29" s="170" t="s">
        <v>223</v>
      </c>
      <c r="J29" s="149"/>
      <c r="K29" s="151"/>
    </row>
    <row r="30" spans="1:11" ht="37.5" x14ac:dyDescent="0.4">
      <c r="A30" s="171" t="s">
        <v>301</v>
      </c>
      <c r="B30" s="162" t="s">
        <v>283</v>
      </c>
      <c r="C30" s="162" t="s">
        <v>349</v>
      </c>
      <c r="D30" s="163"/>
      <c r="E30" s="164" t="s">
        <v>219</v>
      </c>
      <c r="J30" s="149"/>
      <c r="K30" s="150"/>
    </row>
    <row r="31" spans="1:11" ht="56.25" x14ac:dyDescent="0.4">
      <c r="A31" s="173" t="s">
        <v>302</v>
      </c>
      <c r="B31" s="165" t="s">
        <v>283</v>
      </c>
      <c r="C31" s="165" t="s">
        <v>349</v>
      </c>
      <c r="D31" s="166"/>
      <c r="E31" s="167" t="s">
        <v>284</v>
      </c>
      <c r="G31" s="148" t="s">
        <v>225</v>
      </c>
      <c r="H31" s="149" t="s">
        <v>217</v>
      </c>
      <c r="J31" s="149"/>
      <c r="K31" s="151"/>
    </row>
    <row r="32" spans="1:11" ht="38.25" thickBot="1" x14ac:dyDescent="0.45">
      <c r="A32" s="174" t="s">
        <v>303</v>
      </c>
      <c r="B32" s="168" t="s">
        <v>283</v>
      </c>
      <c r="C32" s="168" t="s">
        <v>349</v>
      </c>
      <c r="D32" s="169"/>
      <c r="E32" s="170" t="s">
        <v>223</v>
      </c>
      <c r="G32" s="149" t="s">
        <v>19</v>
      </c>
      <c r="H32" s="150"/>
      <c r="J32" s="149"/>
      <c r="K32" s="151"/>
    </row>
    <row r="33" spans="1:8" ht="37.5" x14ac:dyDescent="0.4">
      <c r="A33" s="171" t="s">
        <v>304</v>
      </c>
      <c r="B33" s="162" t="s">
        <v>283</v>
      </c>
      <c r="C33" s="162" t="s">
        <v>349</v>
      </c>
      <c r="D33" s="163"/>
      <c r="E33" s="164" t="s">
        <v>219</v>
      </c>
      <c r="G33" s="149" t="s">
        <v>220</v>
      </c>
      <c r="H33" s="151"/>
    </row>
    <row r="34" spans="1:8" ht="56.25" x14ac:dyDescent="0.4">
      <c r="A34" s="173" t="s">
        <v>305</v>
      </c>
      <c r="B34" s="165" t="s">
        <v>283</v>
      </c>
      <c r="C34" s="165" t="s">
        <v>349</v>
      </c>
      <c r="D34" s="166"/>
      <c r="E34" s="167" t="s">
        <v>284</v>
      </c>
      <c r="G34" s="149" t="s">
        <v>226</v>
      </c>
      <c r="H34" s="151"/>
    </row>
    <row r="35" spans="1:8" ht="38.25" thickBot="1" x14ac:dyDescent="0.45">
      <c r="A35" s="174" t="s">
        <v>306</v>
      </c>
      <c r="B35" s="168" t="s">
        <v>283</v>
      </c>
      <c r="C35" s="168" t="s">
        <v>349</v>
      </c>
      <c r="D35" s="169"/>
      <c r="E35" s="170" t="s">
        <v>223</v>
      </c>
    </row>
    <row r="36" spans="1:8" ht="37.5" x14ac:dyDescent="0.4">
      <c r="A36" s="171" t="s">
        <v>307</v>
      </c>
      <c r="B36" s="162" t="s">
        <v>283</v>
      </c>
      <c r="C36" s="162" t="s">
        <v>349</v>
      </c>
      <c r="D36" s="163"/>
      <c r="E36" s="164" t="s">
        <v>219</v>
      </c>
    </row>
    <row r="37" spans="1:8" ht="56.25" x14ac:dyDescent="0.4">
      <c r="A37" s="173" t="s">
        <v>308</v>
      </c>
      <c r="B37" s="165" t="s">
        <v>283</v>
      </c>
      <c r="C37" s="165" t="s">
        <v>349</v>
      </c>
      <c r="D37" s="166"/>
      <c r="E37" s="167" t="s">
        <v>284</v>
      </c>
      <c r="G37" s="148" t="s">
        <v>227</v>
      </c>
      <c r="H37" s="149" t="s">
        <v>217</v>
      </c>
    </row>
    <row r="38" spans="1:8" ht="38.25" thickBot="1" x14ac:dyDescent="0.45">
      <c r="A38" s="174" t="s">
        <v>309</v>
      </c>
      <c r="B38" s="168" t="s">
        <v>283</v>
      </c>
      <c r="C38" s="168" t="s">
        <v>349</v>
      </c>
      <c r="D38" s="169"/>
      <c r="E38" s="170" t="s">
        <v>223</v>
      </c>
      <c r="G38" s="149" t="s">
        <v>19</v>
      </c>
      <c r="H38" s="150"/>
    </row>
    <row r="39" spans="1:8" ht="37.5" x14ac:dyDescent="0.4">
      <c r="A39" s="171" t="s">
        <v>310</v>
      </c>
      <c r="B39" s="162" t="s">
        <v>283</v>
      </c>
      <c r="C39" s="162" t="s">
        <v>349</v>
      </c>
      <c r="D39" s="163"/>
      <c r="E39" s="164" t="s">
        <v>219</v>
      </c>
      <c r="G39" s="149" t="s">
        <v>228</v>
      </c>
      <c r="H39" s="150"/>
    </row>
    <row r="40" spans="1:8" ht="56.25" x14ac:dyDescent="0.4">
      <c r="A40" s="173" t="s">
        <v>311</v>
      </c>
      <c r="B40" s="165" t="s">
        <v>283</v>
      </c>
      <c r="C40" s="165" t="s">
        <v>349</v>
      </c>
      <c r="D40" s="166"/>
      <c r="E40" s="167" t="s">
        <v>284</v>
      </c>
      <c r="G40" s="149" t="s">
        <v>220</v>
      </c>
      <c r="H40" s="151"/>
    </row>
    <row r="41" spans="1:8" ht="38.25" thickBot="1" x14ac:dyDescent="0.45">
      <c r="A41" s="174" t="s">
        <v>312</v>
      </c>
      <c r="B41" s="168" t="s">
        <v>283</v>
      </c>
      <c r="C41" s="168" t="s">
        <v>349</v>
      </c>
      <c r="D41" s="169"/>
      <c r="E41" s="170" t="s">
        <v>223</v>
      </c>
      <c r="G41" s="149" t="s">
        <v>221</v>
      </c>
      <c r="H41" s="151"/>
    </row>
    <row r="42" spans="1:8" ht="37.5" x14ac:dyDescent="0.4">
      <c r="A42" s="171" t="s">
        <v>313</v>
      </c>
      <c r="B42" s="162" t="s">
        <v>283</v>
      </c>
      <c r="C42" s="162" t="s">
        <v>349</v>
      </c>
      <c r="D42" s="163"/>
      <c r="E42" s="164" t="s">
        <v>219</v>
      </c>
      <c r="G42" s="149" t="s">
        <v>222</v>
      </c>
      <c r="H42" s="151"/>
    </row>
    <row r="43" spans="1:8" ht="56.25" x14ac:dyDescent="0.4">
      <c r="A43" s="173" t="s">
        <v>314</v>
      </c>
      <c r="B43" s="165" t="s">
        <v>283</v>
      </c>
      <c r="C43" s="165" t="s">
        <v>349</v>
      </c>
      <c r="D43" s="166"/>
      <c r="E43" s="167" t="s">
        <v>284</v>
      </c>
    </row>
    <row r="44" spans="1:8" ht="38.25" thickBot="1" x14ac:dyDescent="0.45">
      <c r="A44" s="174" t="s">
        <v>315</v>
      </c>
      <c r="B44" s="168" t="s">
        <v>283</v>
      </c>
      <c r="C44" s="168" t="s">
        <v>349</v>
      </c>
      <c r="D44" s="169"/>
      <c r="E44" s="170" t="s">
        <v>223</v>
      </c>
    </row>
    <row r="45" spans="1:8" ht="37.5" x14ac:dyDescent="0.4">
      <c r="A45" s="171" t="s">
        <v>316</v>
      </c>
      <c r="B45" s="162" t="s">
        <v>283</v>
      </c>
      <c r="C45" s="162" t="s">
        <v>349</v>
      </c>
      <c r="D45" s="163"/>
      <c r="E45" s="164" t="s">
        <v>219</v>
      </c>
      <c r="G45" s="148" t="s">
        <v>229</v>
      </c>
      <c r="H45" s="149" t="s">
        <v>217</v>
      </c>
    </row>
    <row r="46" spans="1:8" ht="56.25" x14ac:dyDescent="0.4">
      <c r="A46" s="173" t="s">
        <v>317</v>
      </c>
      <c r="B46" s="165" t="s">
        <v>283</v>
      </c>
      <c r="C46" s="165" t="s">
        <v>349</v>
      </c>
      <c r="D46" s="166"/>
      <c r="E46" s="167" t="s">
        <v>284</v>
      </c>
      <c r="G46" s="149" t="s">
        <v>19</v>
      </c>
      <c r="H46" s="150"/>
    </row>
    <row r="47" spans="1:8" ht="38.25" thickBot="1" x14ac:dyDescent="0.45">
      <c r="A47" s="174" t="s">
        <v>318</v>
      </c>
      <c r="B47" s="168" t="s">
        <v>283</v>
      </c>
      <c r="C47" s="168" t="s">
        <v>349</v>
      </c>
      <c r="D47" s="169"/>
      <c r="E47" s="170" t="s">
        <v>223</v>
      </c>
      <c r="G47" s="149" t="s">
        <v>230</v>
      </c>
      <c r="H47" s="150"/>
    </row>
    <row r="48" spans="1:8" ht="37.5" x14ac:dyDescent="0.4">
      <c r="A48" s="171" t="s">
        <v>319</v>
      </c>
      <c r="B48" s="162" t="s">
        <v>283</v>
      </c>
      <c r="C48" s="162" t="s">
        <v>349</v>
      </c>
      <c r="D48" s="163"/>
      <c r="E48" s="164" t="s">
        <v>219</v>
      </c>
      <c r="G48" s="149" t="s">
        <v>220</v>
      </c>
      <c r="H48" s="151"/>
    </row>
    <row r="49" spans="1:8" ht="56.25" x14ac:dyDescent="0.4">
      <c r="A49" s="173" t="s">
        <v>320</v>
      </c>
      <c r="B49" s="165" t="s">
        <v>283</v>
      </c>
      <c r="C49" s="165" t="s">
        <v>349</v>
      </c>
      <c r="D49" s="166"/>
      <c r="E49" s="167" t="s">
        <v>284</v>
      </c>
      <c r="G49" s="149" t="s">
        <v>231</v>
      </c>
      <c r="H49" s="151"/>
    </row>
    <row r="50" spans="1:8" ht="38.25" thickBot="1" x14ac:dyDescent="0.45">
      <c r="A50" s="174" t="s">
        <v>321</v>
      </c>
      <c r="B50" s="168" t="s">
        <v>283</v>
      </c>
      <c r="C50" s="168" t="s">
        <v>349</v>
      </c>
      <c r="D50" s="169"/>
      <c r="E50" s="170" t="s">
        <v>223</v>
      </c>
      <c r="G50" s="149" t="s">
        <v>232</v>
      </c>
      <c r="H50" s="151"/>
    </row>
    <row r="51" spans="1:8" ht="37.5" x14ac:dyDescent="0.4">
      <c r="A51" s="171" t="s">
        <v>322</v>
      </c>
      <c r="B51" s="162" t="s">
        <v>283</v>
      </c>
      <c r="C51" s="162" t="s">
        <v>349</v>
      </c>
      <c r="D51" s="163"/>
      <c r="E51" s="164" t="s">
        <v>219</v>
      </c>
      <c r="G51" s="149" t="s">
        <v>233</v>
      </c>
      <c r="H51" s="151"/>
    </row>
    <row r="52" spans="1:8" ht="56.25" x14ac:dyDescent="0.4">
      <c r="A52" s="173" t="s">
        <v>323</v>
      </c>
      <c r="B52" s="165" t="s">
        <v>283</v>
      </c>
      <c r="C52" s="165" t="s">
        <v>349</v>
      </c>
      <c r="D52" s="166"/>
      <c r="E52" s="167" t="s">
        <v>284</v>
      </c>
      <c r="G52" s="149" t="s">
        <v>234</v>
      </c>
      <c r="H52" s="151"/>
    </row>
    <row r="53" spans="1:8" ht="38.25" thickBot="1" x14ac:dyDescent="0.45">
      <c r="A53" s="174" t="s">
        <v>324</v>
      </c>
      <c r="B53" s="168" t="s">
        <v>283</v>
      </c>
      <c r="C53" s="168" t="s">
        <v>349</v>
      </c>
      <c r="D53" s="169"/>
      <c r="E53" s="170" t="s">
        <v>223</v>
      </c>
      <c r="G53" s="149" t="s">
        <v>235</v>
      </c>
      <c r="H53" s="151"/>
    </row>
    <row r="54" spans="1:8" ht="37.5" x14ac:dyDescent="0.4">
      <c r="A54" s="171" t="s">
        <v>325</v>
      </c>
      <c r="B54" s="162" t="s">
        <v>283</v>
      </c>
      <c r="C54" s="162" t="s">
        <v>349</v>
      </c>
      <c r="D54" s="163"/>
      <c r="E54" s="164" t="s">
        <v>219</v>
      </c>
      <c r="G54" s="149" t="s">
        <v>236</v>
      </c>
      <c r="H54" s="151"/>
    </row>
    <row r="55" spans="1:8" ht="56.25" x14ac:dyDescent="0.4">
      <c r="A55" s="173" t="s">
        <v>326</v>
      </c>
      <c r="B55" s="165" t="s">
        <v>283</v>
      </c>
      <c r="C55" s="165" t="s">
        <v>349</v>
      </c>
      <c r="D55" s="166"/>
      <c r="E55" s="167" t="s">
        <v>284</v>
      </c>
      <c r="G55" s="149" t="s">
        <v>237</v>
      </c>
      <c r="H55" s="151"/>
    </row>
    <row r="56" spans="1:8" ht="38.25" thickBot="1" x14ac:dyDescent="0.45">
      <c r="A56" s="174" t="s">
        <v>327</v>
      </c>
      <c r="B56" s="168" t="s">
        <v>283</v>
      </c>
      <c r="C56" s="168" t="s">
        <v>349</v>
      </c>
      <c r="D56" s="169"/>
      <c r="E56" s="170" t="s">
        <v>223</v>
      </c>
      <c r="G56" s="149" t="s">
        <v>238</v>
      </c>
      <c r="H56" s="151"/>
    </row>
    <row r="57" spans="1:8" ht="37.5" x14ac:dyDescent="0.4">
      <c r="A57" s="171" t="s">
        <v>328</v>
      </c>
      <c r="B57" s="162" t="s">
        <v>283</v>
      </c>
      <c r="C57" s="162" t="s">
        <v>349</v>
      </c>
      <c r="D57" s="163"/>
      <c r="E57" s="164" t="s">
        <v>219</v>
      </c>
    </row>
    <row r="58" spans="1:8" ht="56.25" x14ac:dyDescent="0.4">
      <c r="A58" s="173" t="s">
        <v>329</v>
      </c>
      <c r="B58" s="165" t="s">
        <v>283</v>
      </c>
      <c r="C58" s="165" t="s">
        <v>349</v>
      </c>
      <c r="D58" s="166"/>
      <c r="E58" s="167" t="s">
        <v>284</v>
      </c>
    </row>
    <row r="59" spans="1:8" ht="38.25" thickBot="1" x14ac:dyDescent="0.45">
      <c r="A59" s="174" t="s">
        <v>330</v>
      </c>
      <c r="B59" s="168" t="s">
        <v>283</v>
      </c>
      <c r="C59" s="168" t="s">
        <v>349</v>
      </c>
      <c r="D59" s="169"/>
      <c r="E59" s="170" t="s">
        <v>223</v>
      </c>
      <c r="G59" s="148" t="s">
        <v>239</v>
      </c>
      <c r="H59" s="149" t="s">
        <v>217</v>
      </c>
    </row>
    <row r="60" spans="1:8" ht="37.5" x14ac:dyDescent="0.4">
      <c r="A60" s="171" t="s">
        <v>331</v>
      </c>
      <c r="B60" s="162" t="s">
        <v>283</v>
      </c>
      <c r="C60" s="162" t="s">
        <v>349</v>
      </c>
      <c r="D60" s="163"/>
      <c r="E60" s="164" t="s">
        <v>219</v>
      </c>
      <c r="G60" s="149" t="s">
        <v>19</v>
      </c>
      <c r="H60" s="150"/>
    </row>
    <row r="61" spans="1:8" ht="56.25" x14ac:dyDescent="0.4">
      <c r="A61" s="173" t="s">
        <v>332</v>
      </c>
      <c r="B61" s="165" t="s">
        <v>283</v>
      </c>
      <c r="C61" s="165" t="s">
        <v>349</v>
      </c>
      <c r="D61" s="166"/>
      <c r="E61" s="167" t="s">
        <v>284</v>
      </c>
      <c r="G61" s="149" t="s">
        <v>230</v>
      </c>
      <c r="H61" s="150"/>
    </row>
    <row r="62" spans="1:8" ht="38.25" thickBot="1" x14ac:dyDescent="0.45">
      <c r="A62" s="174" t="s">
        <v>333</v>
      </c>
      <c r="B62" s="168" t="s">
        <v>283</v>
      </c>
      <c r="C62" s="168" t="s">
        <v>349</v>
      </c>
      <c r="D62" s="169"/>
      <c r="E62" s="170" t="s">
        <v>223</v>
      </c>
      <c r="G62" s="149" t="s">
        <v>220</v>
      </c>
      <c r="H62" s="151"/>
    </row>
    <row r="63" spans="1:8" ht="37.5" x14ac:dyDescent="0.4">
      <c r="A63" s="171" t="s">
        <v>334</v>
      </c>
      <c r="B63" s="162" t="s">
        <v>283</v>
      </c>
      <c r="C63" s="162" t="s">
        <v>349</v>
      </c>
      <c r="D63" s="163"/>
      <c r="E63" s="164" t="s">
        <v>219</v>
      </c>
      <c r="G63" s="149" t="s">
        <v>240</v>
      </c>
      <c r="H63" s="151"/>
    </row>
    <row r="64" spans="1:8" ht="56.25" x14ac:dyDescent="0.4">
      <c r="A64" s="173" t="s">
        <v>335</v>
      </c>
      <c r="B64" s="165" t="s">
        <v>283</v>
      </c>
      <c r="C64" s="165" t="s">
        <v>349</v>
      </c>
      <c r="D64" s="166"/>
      <c r="E64" s="167" t="s">
        <v>284</v>
      </c>
    </row>
    <row r="65" spans="1:8" ht="38.25" thickBot="1" x14ac:dyDescent="0.45">
      <c r="A65" s="174" t="s">
        <v>336</v>
      </c>
      <c r="B65" s="168" t="s">
        <v>283</v>
      </c>
      <c r="C65" s="168" t="s">
        <v>349</v>
      </c>
      <c r="D65" s="169"/>
      <c r="E65" s="170" t="s">
        <v>223</v>
      </c>
    </row>
    <row r="66" spans="1:8" ht="37.5" x14ac:dyDescent="0.4">
      <c r="A66" s="171" t="s">
        <v>337</v>
      </c>
      <c r="B66" s="162" t="s">
        <v>283</v>
      </c>
      <c r="C66" s="162" t="s">
        <v>349</v>
      </c>
      <c r="D66" s="163"/>
      <c r="E66" s="164" t="s">
        <v>219</v>
      </c>
      <c r="G66" s="148" t="s">
        <v>241</v>
      </c>
      <c r="H66" s="149" t="s">
        <v>217</v>
      </c>
    </row>
    <row r="67" spans="1:8" ht="56.25" x14ac:dyDescent="0.4">
      <c r="A67" s="173" t="s">
        <v>338</v>
      </c>
      <c r="B67" s="165" t="s">
        <v>283</v>
      </c>
      <c r="C67" s="165" t="s">
        <v>349</v>
      </c>
      <c r="D67" s="166"/>
      <c r="E67" s="167" t="s">
        <v>284</v>
      </c>
      <c r="G67" s="149" t="s">
        <v>19</v>
      </c>
      <c r="H67" s="150"/>
    </row>
    <row r="68" spans="1:8" ht="38.25" thickBot="1" x14ac:dyDescent="0.45">
      <c r="A68" s="174" t="s">
        <v>339</v>
      </c>
      <c r="B68" s="168" t="s">
        <v>283</v>
      </c>
      <c r="C68" s="168" t="s">
        <v>349</v>
      </c>
      <c r="D68" s="169"/>
      <c r="E68" s="170" t="s">
        <v>223</v>
      </c>
      <c r="G68" s="149" t="s">
        <v>230</v>
      </c>
      <c r="H68" s="150"/>
    </row>
    <row r="69" spans="1:8" ht="37.5" x14ac:dyDescent="0.4">
      <c r="A69" s="171" t="s">
        <v>340</v>
      </c>
      <c r="B69" s="162" t="s">
        <v>283</v>
      </c>
      <c r="C69" s="162" t="s">
        <v>349</v>
      </c>
      <c r="D69" s="163"/>
      <c r="E69" s="164" t="s">
        <v>219</v>
      </c>
      <c r="G69" s="149" t="s">
        <v>220</v>
      </c>
      <c r="H69" s="151"/>
    </row>
    <row r="70" spans="1:8" ht="56.25" x14ac:dyDescent="0.4">
      <c r="A70" s="173" t="s">
        <v>341</v>
      </c>
      <c r="B70" s="165" t="s">
        <v>283</v>
      </c>
      <c r="C70" s="165" t="s">
        <v>349</v>
      </c>
      <c r="D70" s="166"/>
      <c r="E70" s="167" t="s">
        <v>284</v>
      </c>
      <c r="G70" s="149" t="s">
        <v>231</v>
      </c>
      <c r="H70" s="151"/>
    </row>
    <row r="71" spans="1:8" ht="38.25" thickBot="1" x14ac:dyDescent="0.45">
      <c r="A71" s="174" t="s">
        <v>342</v>
      </c>
      <c r="B71" s="168" t="s">
        <v>283</v>
      </c>
      <c r="C71" s="168" t="s">
        <v>349</v>
      </c>
      <c r="D71" s="169"/>
      <c r="E71" s="170" t="s">
        <v>223</v>
      </c>
      <c r="G71" s="149" t="s">
        <v>232</v>
      </c>
      <c r="H71" s="151"/>
    </row>
    <row r="72" spans="1:8" ht="37.5" x14ac:dyDescent="0.4">
      <c r="A72" s="171" t="s">
        <v>343</v>
      </c>
      <c r="B72" s="162" t="s">
        <v>283</v>
      </c>
      <c r="C72" s="162" t="s">
        <v>349</v>
      </c>
      <c r="D72" s="163"/>
      <c r="E72" s="164" t="s">
        <v>219</v>
      </c>
      <c r="G72" s="149" t="s">
        <v>233</v>
      </c>
      <c r="H72" s="151"/>
    </row>
    <row r="73" spans="1:8" ht="56.25" x14ac:dyDescent="0.4">
      <c r="A73" s="173" t="s">
        <v>344</v>
      </c>
      <c r="B73" s="165" t="s">
        <v>283</v>
      </c>
      <c r="C73" s="165" t="s">
        <v>349</v>
      </c>
      <c r="D73" s="166"/>
      <c r="E73" s="167" t="s">
        <v>284</v>
      </c>
      <c r="G73" s="149" t="s">
        <v>235</v>
      </c>
      <c r="H73" s="151"/>
    </row>
    <row r="74" spans="1:8" ht="38.25" thickBot="1" x14ac:dyDescent="0.45">
      <c r="A74" s="174" t="s">
        <v>345</v>
      </c>
      <c r="B74" s="168" t="s">
        <v>283</v>
      </c>
      <c r="C74" s="168" t="s">
        <v>349</v>
      </c>
      <c r="D74" s="169"/>
      <c r="E74" s="170" t="s">
        <v>223</v>
      </c>
      <c r="G74" s="149" t="s">
        <v>242</v>
      </c>
      <c r="H74" s="151"/>
    </row>
    <row r="75" spans="1:8" ht="37.5" x14ac:dyDescent="0.4">
      <c r="A75" s="171" t="s">
        <v>346</v>
      </c>
      <c r="B75" s="162" t="s">
        <v>283</v>
      </c>
      <c r="C75" s="162" t="s">
        <v>349</v>
      </c>
      <c r="D75" s="163"/>
      <c r="E75" s="164" t="s">
        <v>219</v>
      </c>
    </row>
    <row r="76" spans="1:8" ht="56.25" x14ac:dyDescent="0.4">
      <c r="A76" s="173" t="s">
        <v>347</v>
      </c>
      <c r="B76" s="165" t="s">
        <v>283</v>
      </c>
      <c r="C76" s="165" t="s">
        <v>349</v>
      </c>
      <c r="D76" s="166"/>
      <c r="E76" s="167" t="s">
        <v>284</v>
      </c>
    </row>
    <row r="77" spans="1:8" ht="38.25" thickBot="1" x14ac:dyDescent="0.45">
      <c r="A77" s="174" t="s">
        <v>348</v>
      </c>
      <c r="B77" s="168" t="s">
        <v>283</v>
      </c>
      <c r="C77" s="168" t="s">
        <v>349</v>
      </c>
      <c r="D77" s="169"/>
      <c r="E77" s="170" t="s">
        <v>223</v>
      </c>
      <c r="G77" s="148" t="s">
        <v>243</v>
      </c>
      <c r="H77" s="149" t="s">
        <v>217</v>
      </c>
    </row>
    <row r="78" spans="1:8" x14ac:dyDescent="0.4">
      <c r="G78" s="149" t="s">
        <v>19</v>
      </c>
      <c r="H78" s="150"/>
    </row>
    <row r="79" spans="1:8" x14ac:dyDescent="0.4">
      <c r="G79" s="149" t="s">
        <v>230</v>
      </c>
      <c r="H79" s="150"/>
    </row>
    <row r="80" spans="1:8" x14ac:dyDescent="0.4">
      <c r="G80" s="149" t="s">
        <v>220</v>
      </c>
      <c r="H80" s="151"/>
    </row>
    <row r="81" spans="7:8" x14ac:dyDescent="0.4">
      <c r="G81" s="149" t="s">
        <v>231</v>
      </c>
      <c r="H81" s="151"/>
    </row>
    <row r="82" spans="7:8" x14ac:dyDescent="0.4">
      <c r="G82" s="149" t="s">
        <v>232</v>
      </c>
      <c r="H82" s="151"/>
    </row>
    <row r="83" spans="7:8" x14ac:dyDescent="0.4">
      <c r="G83" s="149" t="s">
        <v>240</v>
      </c>
      <c r="H83" s="151"/>
    </row>
    <row r="86" spans="7:8" x14ac:dyDescent="0.4">
      <c r="G86" s="148" t="s">
        <v>244</v>
      </c>
      <c r="H86" s="149" t="s">
        <v>217</v>
      </c>
    </row>
    <row r="87" spans="7:8" x14ac:dyDescent="0.4">
      <c r="G87" s="149" t="s">
        <v>19</v>
      </c>
      <c r="H87" s="150"/>
    </row>
    <row r="88" spans="7:8" x14ac:dyDescent="0.4">
      <c r="G88" s="149" t="s">
        <v>230</v>
      </c>
      <c r="H88" s="150"/>
    </row>
    <row r="89" spans="7:8" x14ac:dyDescent="0.4">
      <c r="G89" s="149" t="s">
        <v>220</v>
      </c>
      <c r="H89" s="151"/>
    </row>
    <row r="90" spans="7:8" x14ac:dyDescent="0.4">
      <c r="G90" s="149" t="s">
        <v>231</v>
      </c>
      <c r="H90" s="151"/>
    </row>
    <row r="91" spans="7:8" x14ac:dyDescent="0.4">
      <c r="G91" s="149" t="s">
        <v>232</v>
      </c>
      <c r="H91" s="151"/>
    </row>
    <row r="92" spans="7:8" x14ac:dyDescent="0.4">
      <c r="G92" s="149" t="s">
        <v>233</v>
      </c>
      <c r="H92" s="151"/>
    </row>
    <row r="93" spans="7:8" x14ac:dyDescent="0.4">
      <c r="G93" s="149" t="s">
        <v>236</v>
      </c>
      <c r="H93" s="151"/>
    </row>
    <row r="94" spans="7:8" x14ac:dyDescent="0.4">
      <c r="G94" s="149" t="s">
        <v>237</v>
      </c>
      <c r="H94" s="151"/>
    </row>
    <row r="97" spans="7:8" x14ac:dyDescent="0.4">
      <c r="G97" s="148" t="s">
        <v>245</v>
      </c>
      <c r="H97" s="149" t="s">
        <v>217</v>
      </c>
    </row>
    <row r="98" spans="7:8" x14ac:dyDescent="0.4">
      <c r="G98" s="149" t="s">
        <v>19</v>
      </c>
      <c r="H98" s="150"/>
    </row>
    <row r="99" spans="7:8" x14ac:dyDescent="0.4">
      <c r="G99" s="149" t="s">
        <v>220</v>
      </c>
      <c r="H99" s="151"/>
    </row>
    <row r="100" spans="7:8" x14ac:dyDescent="0.4">
      <c r="G100" s="149" t="s">
        <v>231</v>
      </c>
      <c r="H100" s="151"/>
    </row>
    <row r="101" spans="7:8" x14ac:dyDescent="0.4">
      <c r="G101" s="149" t="s">
        <v>233</v>
      </c>
      <c r="H101" s="151"/>
    </row>
    <row r="102" spans="7:8" x14ac:dyDescent="0.4">
      <c r="G102" s="149" t="s">
        <v>246</v>
      </c>
      <c r="H102" s="151"/>
    </row>
    <row r="103" spans="7:8" x14ac:dyDescent="0.4">
      <c r="G103" s="149" t="s">
        <v>235</v>
      </c>
      <c r="H103" s="151"/>
    </row>
    <row r="104" spans="7:8" x14ac:dyDescent="0.4">
      <c r="G104" s="149" t="s">
        <v>236</v>
      </c>
      <c r="H104" s="151"/>
    </row>
    <row r="105" spans="7:8" x14ac:dyDescent="0.4">
      <c r="G105" s="149" t="s">
        <v>237</v>
      </c>
      <c r="H105" s="151"/>
    </row>
    <row r="108" spans="7:8" x14ac:dyDescent="0.4">
      <c r="G108" s="148" t="s">
        <v>247</v>
      </c>
      <c r="H108" s="149" t="s">
        <v>217</v>
      </c>
    </row>
    <row r="109" spans="7:8" x14ac:dyDescent="0.4">
      <c r="G109" s="149" t="s">
        <v>19</v>
      </c>
      <c r="H109" s="150"/>
    </row>
    <row r="110" spans="7:8" x14ac:dyDescent="0.4">
      <c r="G110" s="149" t="s">
        <v>220</v>
      </c>
      <c r="H110" s="151"/>
    </row>
    <row r="111" spans="7:8" x14ac:dyDescent="0.4">
      <c r="G111" s="149" t="s">
        <v>231</v>
      </c>
      <c r="H111" s="151"/>
    </row>
    <row r="112" spans="7:8" x14ac:dyDescent="0.4">
      <c r="G112" s="149" t="s">
        <v>235</v>
      </c>
      <c r="H112" s="151"/>
    </row>
    <row r="113" spans="7:8" x14ac:dyDescent="0.4">
      <c r="G113" s="149" t="s">
        <v>242</v>
      </c>
      <c r="H113" s="151"/>
    </row>
    <row r="114" spans="7:8" x14ac:dyDescent="0.4">
      <c r="G114" s="149" t="s">
        <v>236</v>
      </c>
      <c r="H114" s="151"/>
    </row>
    <row r="115" spans="7:8" x14ac:dyDescent="0.4">
      <c r="G115" s="149" t="s">
        <v>237</v>
      </c>
      <c r="H115" s="151"/>
    </row>
    <row r="118" spans="7:8" x14ac:dyDescent="0.4">
      <c r="G118" s="148" t="s">
        <v>248</v>
      </c>
      <c r="H118" s="149" t="s">
        <v>217</v>
      </c>
    </row>
    <row r="119" spans="7:8" x14ac:dyDescent="0.4">
      <c r="G119" s="149" t="s">
        <v>19</v>
      </c>
      <c r="H119" s="150"/>
    </row>
    <row r="120" spans="7:8" x14ac:dyDescent="0.4">
      <c r="G120" s="149" t="s">
        <v>220</v>
      </c>
      <c r="H120" s="151"/>
    </row>
    <row r="121" spans="7:8" x14ac:dyDescent="0.4">
      <c r="G121" s="149" t="s">
        <v>231</v>
      </c>
      <c r="H121" s="151"/>
    </row>
    <row r="124" spans="7:8" x14ac:dyDescent="0.4">
      <c r="G124" s="148" t="s">
        <v>249</v>
      </c>
      <c r="H124" s="149" t="s">
        <v>217</v>
      </c>
    </row>
    <row r="125" spans="7:8" x14ac:dyDescent="0.4">
      <c r="G125" s="149" t="s">
        <v>19</v>
      </c>
      <c r="H125" s="150"/>
    </row>
    <row r="126" spans="7:8" x14ac:dyDescent="0.4">
      <c r="G126" s="149" t="s">
        <v>220</v>
      </c>
      <c r="H126" s="151"/>
    </row>
    <row r="127" spans="7:8" x14ac:dyDescent="0.4">
      <c r="G127" s="149" t="s">
        <v>250</v>
      </c>
      <c r="H127" s="151"/>
    </row>
    <row r="128" spans="7:8" x14ac:dyDescent="0.4">
      <c r="G128" s="149" t="s">
        <v>251</v>
      </c>
      <c r="H128" s="151"/>
    </row>
    <row r="129" spans="7:8" x14ac:dyDescent="0.4">
      <c r="G129" s="149" t="s">
        <v>252</v>
      </c>
      <c r="H129" s="151"/>
    </row>
    <row r="130" spans="7:8" x14ac:dyDescent="0.4">
      <c r="G130" s="149" t="s">
        <v>253</v>
      </c>
      <c r="H130" s="151"/>
    </row>
    <row r="131" spans="7:8" x14ac:dyDescent="0.4">
      <c r="G131" s="149" t="s">
        <v>254</v>
      </c>
      <c r="H131" s="151"/>
    </row>
    <row r="132" spans="7:8" x14ac:dyDescent="0.4">
      <c r="G132" s="149" t="s">
        <v>255</v>
      </c>
      <c r="H132" s="151"/>
    </row>
    <row r="133" spans="7:8" x14ac:dyDescent="0.4">
      <c r="G133" s="149" t="s">
        <v>256</v>
      </c>
      <c r="H133" s="151"/>
    </row>
    <row r="136" spans="7:8" x14ac:dyDescent="0.4">
      <c r="G136" s="148" t="s">
        <v>257</v>
      </c>
      <c r="H136" s="149" t="s">
        <v>217</v>
      </c>
    </row>
    <row r="137" spans="7:8" x14ac:dyDescent="0.4">
      <c r="G137" s="149" t="s">
        <v>19</v>
      </c>
      <c r="H137" s="150"/>
    </row>
    <row r="138" spans="7:8" x14ac:dyDescent="0.4">
      <c r="G138" s="149" t="s">
        <v>220</v>
      </c>
      <c r="H138" s="151"/>
    </row>
    <row r="139" spans="7:8" x14ac:dyDescent="0.4">
      <c r="G139" s="149" t="s">
        <v>231</v>
      </c>
      <c r="H139" s="151"/>
    </row>
    <row r="140" spans="7:8" x14ac:dyDescent="0.4">
      <c r="G140" s="149" t="s">
        <v>240</v>
      </c>
      <c r="H140" s="151"/>
    </row>
    <row r="143" spans="7:8" x14ac:dyDescent="0.4">
      <c r="G143" s="148" t="s">
        <v>258</v>
      </c>
      <c r="H143" s="149" t="s">
        <v>217</v>
      </c>
    </row>
    <row r="144" spans="7:8" x14ac:dyDescent="0.4">
      <c r="G144" s="149" t="s">
        <v>19</v>
      </c>
      <c r="H144" s="150"/>
    </row>
    <row r="145" spans="7:8" x14ac:dyDescent="0.4">
      <c r="G145" s="149" t="s">
        <v>220</v>
      </c>
      <c r="H145" s="151"/>
    </row>
    <row r="146" spans="7:8" x14ac:dyDescent="0.4">
      <c r="G146" s="149" t="s">
        <v>231</v>
      </c>
      <c r="H146" s="151"/>
    </row>
    <row r="149" spans="7:8" x14ac:dyDescent="0.4">
      <c r="G149" s="148" t="s">
        <v>259</v>
      </c>
      <c r="H149" s="149" t="s">
        <v>217</v>
      </c>
    </row>
    <row r="150" spans="7:8" x14ac:dyDescent="0.4">
      <c r="G150" s="149" t="s">
        <v>19</v>
      </c>
      <c r="H150" s="150"/>
    </row>
    <row r="151" spans="7:8" x14ac:dyDescent="0.4">
      <c r="G151" s="149" t="s">
        <v>220</v>
      </c>
      <c r="H151" s="151"/>
    </row>
    <row r="152" spans="7:8" x14ac:dyDescent="0.4">
      <c r="G152" s="149" t="s">
        <v>231</v>
      </c>
      <c r="H152" s="151"/>
    </row>
    <row r="153" spans="7:8" x14ac:dyDescent="0.4">
      <c r="G153" s="149" t="s">
        <v>236</v>
      </c>
      <c r="H153" s="151"/>
    </row>
    <row r="154" spans="7:8" x14ac:dyDescent="0.4">
      <c r="G154" s="149" t="s">
        <v>237</v>
      </c>
      <c r="H154" s="151"/>
    </row>
    <row r="157" spans="7:8" x14ac:dyDescent="0.4">
      <c r="G157" s="148" t="s">
        <v>260</v>
      </c>
      <c r="H157" s="149" t="s">
        <v>217</v>
      </c>
    </row>
    <row r="158" spans="7:8" x14ac:dyDescent="0.4">
      <c r="G158" s="149" t="s">
        <v>19</v>
      </c>
      <c r="H158" s="150"/>
    </row>
    <row r="159" spans="7:8" x14ac:dyDescent="0.4">
      <c r="G159" s="149" t="s">
        <v>220</v>
      </c>
      <c r="H159" s="151"/>
    </row>
    <row r="160" spans="7:8" x14ac:dyDescent="0.4">
      <c r="G160" s="149" t="s">
        <v>231</v>
      </c>
      <c r="H160" s="151"/>
    </row>
    <row r="161" spans="7:8" x14ac:dyDescent="0.4">
      <c r="G161" s="149" t="s">
        <v>232</v>
      </c>
      <c r="H161" s="151"/>
    </row>
    <row r="162" spans="7:8" x14ac:dyDescent="0.4">
      <c r="G162" s="149" t="s">
        <v>251</v>
      </c>
      <c r="H162" s="151"/>
    </row>
    <row r="163" spans="7:8" x14ac:dyDescent="0.4">
      <c r="G163" s="149" t="s">
        <v>236</v>
      </c>
      <c r="H163" s="151"/>
    </row>
    <row r="164" spans="7:8" x14ac:dyDescent="0.4">
      <c r="G164" s="149" t="s">
        <v>237</v>
      </c>
      <c r="H164" s="151"/>
    </row>
    <row r="167" spans="7:8" x14ac:dyDescent="0.4">
      <c r="G167" s="148" t="s">
        <v>261</v>
      </c>
      <c r="H167" s="149" t="s">
        <v>217</v>
      </c>
    </row>
    <row r="168" spans="7:8" x14ac:dyDescent="0.4">
      <c r="G168" s="149" t="s">
        <v>19</v>
      </c>
      <c r="H168" s="150"/>
    </row>
    <row r="169" spans="7:8" x14ac:dyDescent="0.4">
      <c r="G169" s="149" t="s">
        <v>220</v>
      </c>
      <c r="H169" s="151"/>
    </row>
    <row r="170" spans="7:8" x14ac:dyDescent="0.4">
      <c r="G170" s="149" t="s">
        <v>236</v>
      </c>
      <c r="H170" s="151"/>
    </row>
    <row r="171" spans="7:8" x14ac:dyDescent="0.4">
      <c r="G171" s="149" t="s">
        <v>237</v>
      </c>
      <c r="H171" s="151"/>
    </row>
    <row r="174" spans="7:8" x14ac:dyDescent="0.4">
      <c r="G174" s="148" t="s">
        <v>262</v>
      </c>
      <c r="H174" s="149" t="s">
        <v>217</v>
      </c>
    </row>
    <row r="175" spans="7:8" x14ac:dyDescent="0.4">
      <c r="G175" s="149" t="s">
        <v>19</v>
      </c>
      <c r="H175" s="150"/>
    </row>
    <row r="176" spans="7:8" x14ac:dyDescent="0.4">
      <c r="G176" s="149" t="s">
        <v>220</v>
      </c>
      <c r="H176" s="151"/>
    </row>
    <row r="177" spans="7:8" x14ac:dyDescent="0.4">
      <c r="G177" s="149" t="s">
        <v>231</v>
      </c>
      <c r="H177" s="151"/>
    </row>
    <row r="180" spans="7:8" x14ac:dyDescent="0.4">
      <c r="G180" s="148" t="s">
        <v>263</v>
      </c>
      <c r="H180" s="149" t="s">
        <v>217</v>
      </c>
    </row>
    <row r="181" spans="7:8" x14ac:dyDescent="0.4">
      <c r="G181" s="149" t="s">
        <v>19</v>
      </c>
      <c r="H181" s="150"/>
    </row>
    <row r="182" spans="7:8" x14ac:dyDescent="0.4">
      <c r="G182" s="149" t="s">
        <v>220</v>
      </c>
      <c r="H182" s="151"/>
    </row>
    <row r="183" spans="7:8" x14ac:dyDescent="0.4">
      <c r="G183" s="149" t="s">
        <v>231</v>
      </c>
      <c r="H183" s="151"/>
    </row>
    <row r="184" spans="7:8" x14ac:dyDescent="0.4">
      <c r="G184" s="149" t="s">
        <v>232</v>
      </c>
      <c r="H184" s="151"/>
    </row>
    <row r="185" spans="7:8" x14ac:dyDescent="0.4">
      <c r="G185" s="149" t="s">
        <v>251</v>
      </c>
      <c r="H185" s="151"/>
    </row>
    <row r="186" spans="7:8" x14ac:dyDescent="0.4">
      <c r="G186" s="149" t="s">
        <v>236</v>
      </c>
      <c r="H186" s="151"/>
    </row>
    <row r="187" spans="7:8" x14ac:dyDescent="0.4">
      <c r="G187" s="149" t="s">
        <v>237</v>
      </c>
      <c r="H187" s="151"/>
    </row>
    <row r="190" spans="7:8" x14ac:dyDescent="0.4">
      <c r="G190" s="148" t="s">
        <v>264</v>
      </c>
      <c r="H190" s="149" t="s">
        <v>217</v>
      </c>
    </row>
    <row r="191" spans="7:8" x14ac:dyDescent="0.4">
      <c r="G191" s="149" t="s">
        <v>19</v>
      </c>
      <c r="H191" s="150"/>
    </row>
    <row r="192" spans="7:8" x14ac:dyDescent="0.4">
      <c r="G192" s="149" t="s">
        <v>220</v>
      </c>
      <c r="H192" s="151"/>
    </row>
    <row r="193" spans="7:8" x14ac:dyDescent="0.4">
      <c r="G193" s="149" t="s">
        <v>231</v>
      </c>
      <c r="H193" s="151"/>
    </row>
    <row r="194" spans="7:8" x14ac:dyDescent="0.4">
      <c r="G194" s="149" t="s">
        <v>251</v>
      </c>
      <c r="H194" s="151"/>
    </row>
    <row r="195" spans="7:8" x14ac:dyDescent="0.4">
      <c r="G195" s="149" t="s">
        <v>236</v>
      </c>
      <c r="H195" s="151"/>
    </row>
    <row r="196" spans="7:8" x14ac:dyDescent="0.4">
      <c r="G196" s="149" t="s">
        <v>237</v>
      </c>
      <c r="H196" s="151"/>
    </row>
    <row r="199" spans="7:8" x14ac:dyDescent="0.4">
      <c r="G199" s="148" t="s">
        <v>265</v>
      </c>
      <c r="H199" s="149" t="s">
        <v>217</v>
      </c>
    </row>
    <row r="200" spans="7:8" x14ac:dyDescent="0.4">
      <c r="G200" s="149" t="s">
        <v>19</v>
      </c>
      <c r="H200" s="150"/>
    </row>
    <row r="201" spans="7:8" x14ac:dyDescent="0.4">
      <c r="G201" s="149" t="s">
        <v>220</v>
      </c>
      <c r="H201" s="151"/>
    </row>
    <row r="202" spans="7:8" x14ac:dyDescent="0.4">
      <c r="G202" s="149" t="s">
        <v>240</v>
      </c>
      <c r="H202" s="151"/>
    </row>
    <row r="205" spans="7:8" x14ac:dyDescent="0.4">
      <c r="G205" s="148" t="s">
        <v>266</v>
      </c>
      <c r="H205" s="149" t="s">
        <v>217</v>
      </c>
    </row>
    <row r="206" spans="7:8" x14ac:dyDescent="0.4">
      <c r="G206" s="149" t="s">
        <v>19</v>
      </c>
      <c r="H206" s="150"/>
    </row>
    <row r="207" spans="7:8" x14ac:dyDescent="0.4">
      <c r="G207" s="149" t="s">
        <v>220</v>
      </c>
      <c r="H207" s="151"/>
    </row>
    <row r="208" spans="7:8" x14ac:dyDescent="0.4">
      <c r="G208" s="149" t="s">
        <v>267</v>
      </c>
      <c r="H208" s="151"/>
    </row>
    <row r="209" spans="7:8" x14ac:dyDescent="0.4">
      <c r="G209" s="149" t="s">
        <v>268</v>
      </c>
      <c r="H209" s="151"/>
    </row>
    <row r="210" spans="7:8" x14ac:dyDescent="0.4">
      <c r="G210" s="149" t="s">
        <v>269</v>
      </c>
      <c r="H210" s="151"/>
    </row>
    <row r="211" spans="7:8" x14ac:dyDescent="0.4">
      <c r="G211" s="149" t="s">
        <v>270</v>
      </c>
      <c r="H211" s="151"/>
    </row>
    <row r="212" spans="7:8" x14ac:dyDescent="0.4">
      <c r="G212" s="149" t="s">
        <v>271</v>
      </c>
      <c r="H212" s="151"/>
    </row>
    <row r="213" spans="7:8" x14ac:dyDescent="0.4">
      <c r="G213" s="149" t="s">
        <v>272</v>
      </c>
      <c r="H213" s="151"/>
    </row>
    <row r="214" spans="7:8" x14ac:dyDescent="0.4">
      <c r="G214" s="149" t="s">
        <v>273</v>
      </c>
      <c r="H214" s="151"/>
    </row>
    <row r="215" spans="7:8" x14ac:dyDescent="0.4">
      <c r="G215" s="149" t="s">
        <v>274</v>
      </c>
      <c r="H215" s="151"/>
    </row>
    <row r="216" spans="7:8" x14ac:dyDescent="0.4">
      <c r="G216" s="149" t="s">
        <v>275</v>
      </c>
      <c r="H216" s="151"/>
    </row>
    <row r="217" spans="7:8" x14ac:dyDescent="0.4">
      <c r="G217" s="149" t="s">
        <v>276</v>
      </c>
      <c r="H217" s="151"/>
    </row>
    <row r="218" spans="7:8" x14ac:dyDescent="0.4">
      <c r="G218" s="149" t="s">
        <v>277</v>
      </c>
      <c r="H218" s="151"/>
    </row>
  </sheetData>
  <autoFilter ref="A17:E77"/>
  <phoneticPr fontId="1"/>
  <conditionalFormatting sqref="D18:D77">
    <cfRule type="expression" dxfId="0" priority="1">
      <formula>INDIRECT("ツール処理シート!I"&amp;25+(QUOTIENT(ROW(),3)-6)*29)=""</formula>
    </cfRule>
  </conditionalFormatting>
  <dataValidations count="3">
    <dataValidation type="custom" imeMode="disabled" allowBlank="1" showInputMessage="1" showErrorMessage="1" errorTitle="形式エラー" error="YYYY/MM/DD形式で10桁で記入してください。" sqref="D20 D23 D26 D29 D32 D35 D38 D41 D44 D47 D50 D53 D56 D59 D62 D65 D68 D71 D74 D77">
      <formula1>AND(LEN(D20)=LENB(D20),LEN(D20)=10,MID(D20,5,1)="/",MID(D20,8,1)="/")</formula1>
    </dataValidation>
    <dataValidation type="custom" imeMode="disabled" allowBlank="1" showInputMessage="1" showErrorMessage="1" errorTitle="形式エラー" error="YYYYMMDD形式の数字8桁で記入してください。" sqref="D19 D22 D25 D28 D31 D34 D37 D40 D43 D46 D49 D52 D55 D58 D61 D64 D67 D70 D73 D76">
      <formula1>AND(LEN(D19)=LENB(D19),LEN(D19)=8)</formula1>
    </dataValidation>
    <dataValidation type="custom" imeMode="disabled" allowBlank="1" showInputMessage="1" showErrorMessage="1" errorTitle="形式エラー" error="半角7桁で記入してください。_x000a_下2桁は&quot;00&quot;にしてください。" sqref="D18 D21 D24 D27 D30 D33 D36 D39 D42 D45 D72 D48 D51 D54 D57 D60 D63 D66 D69 D75">
      <formula1>AND(LEN(D18)=LENB(D18),LEN(D18)=7,RIGHT(D18,2)="00")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リリース・フラグ及び一時停止 解除に関する届出書</vt:lpstr>
      <vt:lpstr>ツール処理シート</vt:lpstr>
      <vt:lpstr>補記シート</vt:lpstr>
      <vt:lpstr>ツール処理シート!Print_Area</vt:lpstr>
      <vt:lpstr>'リリース・フラグ及び一時停止 解除に関する届出書'!Print_Area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2020-01-20T08:29:56Z</dcterms:created>
  <dcterms:modified xsi:type="dcterms:W3CDTF">2023-07-19T03:59:00Z</dcterms:modified>
</cp:coreProperties>
</file>