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workbookProtection workbookPassword="CC8A" lockStructure="1"/>
  <bookViews>
    <workbookView xWindow="0" yWindow="0" windowWidth="38400" windowHeight="17610" tabRatio="797"/>
  </bookViews>
  <sheets>
    <sheet name="参加形態別事項届出書" sheetId="21" r:id="rId1"/>
    <sheet name="ツール処理シート" sheetId="24" state="hidden" r:id="rId2"/>
    <sheet name="補記シート" sheetId="23" state="hidden" r:id="rId3"/>
  </sheets>
  <externalReferences>
    <externalReference r:id="rId4"/>
    <externalReference r:id="rId5"/>
    <externalReference r:id="rId6"/>
  </externalReferences>
  <definedNames>
    <definedName name="_xlnm._FilterDatabase" localSheetId="1" hidden="1">ツール処理シート!$A$9:$W$253</definedName>
    <definedName name="_xlnm._FilterDatabase" localSheetId="2" hidden="1">補記シート!$A$17:$E$46</definedName>
    <definedName name="cal_index_size">[1]!cal_index_size</definedName>
    <definedName name="cal_table_size">[1]!cal_table_size</definedName>
    <definedName name="CULC.cal_index_size">[2]!CULC.cal_index_size</definedName>
    <definedName name="_xlnm.Print_Area" localSheetId="1">ツール処理シート!$B$1:$X$253</definedName>
    <definedName name="_xlnm.Print_Area" localSheetId="0">参加形態別事項届出書!$A$1:$AG$93</definedName>
    <definedName name="_xlnm.Print_Titles" localSheetId="1">ツール処理シート!$9:$10</definedName>
    <definedName name="ワイドに">[3]!ワイドに</definedName>
    <definedName name="見やすく">[3]!見やすく</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18" i="24" l="1"/>
  <c r="I133" i="24"/>
  <c r="I49" i="24"/>
  <c r="I135" i="24"/>
  <c r="I95" i="24"/>
  <c r="I121" i="24"/>
  <c r="I117" i="24"/>
  <c r="I84" i="24"/>
  <c r="I131" i="24"/>
  <c r="I83" i="24"/>
  <c r="I30" i="24"/>
  <c r="I65" i="24"/>
  <c r="I50" i="24"/>
  <c r="I36" i="24"/>
  <c r="I70" i="24"/>
  <c r="I26" i="24"/>
  <c r="I110" i="24"/>
  <c r="I19" i="24"/>
  <c r="I129" i="24"/>
  <c r="I127" i="24"/>
  <c r="I20" i="24"/>
  <c r="I145" i="24"/>
  <c r="I61" i="24"/>
  <c r="I111" i="24"/>
  <c r="I82" i="24"/>
  <c r="I67" i="24"/>
  <c r="I141" i="24"/>
  <c r="I97" i="24"/>
  <c r="I247" i="24"/>
  <c r="I37" i="24"/>
  <c r="I32" i="24"/>
  <c r="I18" i="24"/>
  <c r="I94" i="24"/>
  <c r="I57" i="24"/>
  <c r="I143" i="24"/>
  <c r="I125" i="24"/>
  <c r="I123" i="24"/>
  <c r="I137" i="24"/>
  <c r="I51" i="24"/>
  <c r="I248" i="24"/>
  <c r="I109" i="24"/>
  <c r="I69" i="24"/>
  <c r="I63" i="24"/>
  <c r="I90" i="24"/>
  <c r="I246" i="24"/>
  <c r="I139" i="24"/>
  <c r="I34" i="24"/>
  <c r="I28" i="24"/>
  <c r="I245" i="24" l="1"/>
  <c r="I241" i="24"/>
  <c r="I237" i="24"/>
  <c r="I233" i="24"/>
  <c r="I229" i="24"/>
  <c r="I225" i="24"/>
  <c r="I221" i="24"/>
  <c r="I217" i="24"/>
  <c r="I213" i="24"/>
  <c r="I209" i="24"/>
  <c r="I243" i="24"/>
  <c r="I239" i="24"/>
  <c r="I235" i="24"/>
  <c r="I231" i="24"/>
  <c r="I227" i="24"/>
  <c r="I223" i="24"/>
  <c r="I219" i="24"/>
  <c r="I215" i="24"/>
  <c r="I211" i="24"/>
  <c r="I207" i="24"/>
  <c r="I39" i="24"/>
  <c r="I53" i="24"/>
  <c r="I71" i="24" s="1"/>
  <c r="I86" i="24"/>
  <c r="I98" i="24" s="1"/>
  <c r="I250" i="24"/>
  <c r="I72" i="24"/>
  <c r="I99" i="24"/>
  <c r="I22" i="24"/>
  <c r="I113" i="24"/>
  <c r="I189" i="24"/>
  <c r="I193" i="24"/>
  <c r="I195" i="24"/>
  <c r="I59" i="24"/>
  <c r="I197" i="24"/>
  <c r="I191" i="24"/>
  <c r="I201" i="24"/>
  <c r="I203" i="24"/>
  <c r="I187" i="24"/>
  <c r="I205" i="24"/>
  <c r="I199" i="24"/>
  <c r="I92" i="24"/>
  <c r="I38" i="24" l="1"/>
  <c r="I119" i="24"/>
  <c r="I249" i="24"/>
</calcChain>
</file>

<file path=xl/sharedStrings.xml><?xml version="1.0" encoding="utf-8"?>
<sst xmlns="http://schemas.openxmlformats.org/spreadsheetml/2006/main" count="3426" uniqueCount="493">
  <si>
    <t>備考</t>
    <rPh sb="0" eb="2">
      <t>ビコウ</t>
    </rPh>
    <phoneticPr fontId="1"/>
  </si>
  <si>
    <t>○</t>
  </si>
  <si>
    <t>以　上</t>
    <rPh sb="0" eb="1">
      <t>イ</t>
    </rPh>
    <rPh sb="2" eb="3">
      <t>ウエ</t>
    </rPh>
    <phoneticPr fontId="1"/>
  </si>
  <si>
    <t>＜備考＞</t>
    <rPh sb="1" eb="3">
      <t>ビコウ</t>
    </rPh>
    <phoneticPr fontId="1"/>
  </si>
  <si>
    <t>会社名</t>
    <rPh sb="0" eb="3">
      <t>カイシャメイ</t>
    </rPh>
    <phoneticPr fontId="1"/>
  </si>
  <si>
    <t>届出印</t>
    <rPh sb="0" eb="3">
      <t>トドケデイン</t>
    </rPh>
    <phoneticPr fontId="1"/>
  </si>
  <si>
    <t>届出内容</t>
    <rPh sb="0" eb="1">
      <t>トド</t>
    </rPh>
    <rPh sb="1" eb="2">
      <t>デ</t>
    </rPh>
    <rPh sb="2" eb="4">
      <t>ナイヨウ</t>
    </rPh>
    <phoneticPr fontId="1"/>
  </si>
  <si>
    <t>届出事項</t>
    <rPh sb="0" eb="2">
      <t>トドケデ</t>
    </rPh>
    <rPh sb="2" eb="4">
      <t>ジコウ</t>
    </rPh>
    <phoneticPr fontId="1"/>
  </si>
  <si>
    <t>貴社にて登録の発行代理人及び支払代理人に対しては、弊社より各代理人別に登録結果（当該代理人以外の登録状況は除く。）をお知らせいたします。</t>
    <phoneticPr fontId="1"/>
  </si>
  <si>
    <t>資金決済会社コード</t>
    <rPh sb="0" eb="2">
      <t>シキン</t>
    </rPh>
    <rPh sb="2" eb="4">
      <t>ケッサイ</t>
    </rPh>
    <rPh sb="4" eb="6">
      <t>カイシャ</t>
    </rPh>
    <phoneticPr fontId="1"/>
  </si>
  <si>
    <t>資金決済会社名称</t>
    <rPh sb="0" eb="2">
      <t>シキン</t>
    </rPh>
    <rPh sb="2" eb="4">
      <t>ケッサイ</t>
    </rPh>
    <rPh sb="4" eb="6">
      <t>カイシャ</t>
    </rPh>
    <rPh sb="6" eb="8">
      <t>メイショウ</t>
    </rPh>
    <phoneticPr fontId="1"/>
  </si>
  <si>
    <t>日</t>
    <rPh sb="0" eb="1">
      <t>ニチ</t>
    </rPh>
    <phoneticPr fontId="1"/>
  </si>
  <si>
    <t>月</t>
    <rPh sb="0" eb="1">
      <t>ガツ</t>
    </rPh>
    <phoneticPr fontId="1"/>
  </si>
  <si>
    <t>年</t>
    <rPh sb="0" eb="1">
      <t>ネン</t>
    </rPh>
    <phoneticPr fontId="1"/>
  </si>
  <si>
    <t>適用開始日</t>
    <rPh sb="0" eb="2">
      <t>テキヨウ</t>
    </rPh>
    <rPh sb="2" eb="4">
      <t>カイシ</t>
    </rPh>
    <rPh sb="4" eb="5">
      <t>ビ</t>
    </rPh>
    <phoneticPr fontId="1"/>
  </si>
  <si>
    <t>代理人コード</t>
    <rPh sb="0" eb="3">
      <t>ダイリニン</t>
    </rPh>
    <phoneticPr fontId="1"/>
  </si>
  <si>
    <t>機構加入者に関する届出事項</t>
    <rPh sb="0" eb="5">
      <t>キコウカニュウシャ</t>
    </rPh>
    <rPh sb="6" eb="7">
      <t>カン</t>
    </rPh>
    <rPh sb="9" eb="10">
      <t>トド</t>
    </rPh>
    <rPh sb="10" eb="11">
      <t>デ</t>
    </rPh>
    <rPh sb="11" eb="13">
      <t>ジコウ</t>
    </rPh>
    <phoneticPr fontId="1"/>
  </si>
  <si>
    <t>記</t>
    <rPh sb="0" eb="1">
      <t>キ</t>
    </rPh>
    <phoneticPr fontId="1"/>
  </si>
  <si>
    <t>担当者電話番号：</t>
    <rPh sb="0" eb="3">
      <t>タントウシャ</t>
    </rPh>
    <rPh sb="3" eb="5">
      <t>デンワ</t>
    </rPh>
    <rPh sb="5" eb="7">
      <t>バンゴウ</t>
    </rPh>
    <phoneticPr fontId="1"/>
  </si>
  <si>
    <t>担当部署・担当者名：</t>
    <rPh sb="0" eb="2">
      <t>タントウ</t>
    </rPh>
    <rPh sb="2" eb="4">
      <t>ブショ</t>
    </rPh>
    <rPh sb="5" eb="8">
      <t>タントウシャ</t>
    </rPh>
    <rPh sb="8" eb="9">
      <t>メイ</t>
    </rPh>
    <phoneticPr fontId="1"/>
  </si>
  <si>
    <t>＜本届出に係る連絡先＞</t>
    <rPh sb="1" eb="2">
      <t>ホン</t>
    </rPh>
    <rPh sb="2" eb="4">
      <t>トドケデ</t>
    </rPh>
    <rPh sb="5" eb="6">
      <t>カカ</t>
    </rPh>
    <rPh sb="7" eb="10">
      <t>レンラクサキ</t>
    </rPh>
    <phoneticPr fontId="1"/>
  </si>
  <si>
    <t>代表者名：</t>
    <rPh sb="0" eb="3">
      <t>ダイヒョウシャ</t>
    </rPh>
    <rPh sb="3" eb="4">
      <t>メイ</t>
    </rPh>
    <phoneticPr fontId="1"/>
  </si>
  <si>
    <t>代表者役職名：</t>
    <rPh sb="0" eb="3">
      <t>ダイヒョウシャ</t>
    </rPh>
    <rPh sb="3" eb="6">
      <t>ヤクショクメイ</t>
    </rPh>
    <phoneticPr fontId="1"/>
  </si>
  <si>
    <t>商号又は名称：</t>
    <rPh sb="0" eb="2">
      <t>ショウゴウ</t>
    </rPh>
    <rPh sb="2" eb="3">
      <t>マタ</t>
    </rPh>
    <rPh sb="4" eb="6">
      <t>メイショウ</t>
    </rPh>
    <phoneticPr fontId="1"/>
  </si>
  <si>
    <t>基本事項</t>
    <rPh sb="0" eb="2">
      <t>キホン</t>
    </rPh>
    <rPh sb="2" eb="4">
      <t>ジコウ</t>
    </rPh>
    <phoneticPr fontId="1"/>
  </si>
  <si>
    <t>短期社債振替制度において、資金決済会社として制度参加されている場合は、同一の内容をお届けください。</t>
    <rPh sb="0" eb="8">
      <t>タ</t>
    </rPh>
    <rPh sb="13" eb="15">
      <t>シキン</t>
    </rPh>
    <rPh sb="15" eb="17">
      <t>ケッサイ</t>
    </rPh>
    <rPh sb="17" eb="19">
      <t>カイシャ</t>
    </rPh>
    <rPh sb="22" eb="24">
      <t>セイド</t>
    </rPh>
    <rPh sb="24" eb="26">
      <t>サンカ</t>
    </rPh>
    <rPh sb="31" eb="33">
      <t>バアイ</t>
    </rPh>
    <rPh sb="35" eb="37">
      <t>ドウイツ</t>
    </rPh>
    <rPh sb="38" eb="40">
      <t>ナイヨウ</t>
    </rPh>
    <rPh sb="42" eb="43">
      <t>トド</t>
    </rPh>
    <phoneticPr fontId="1"/>
  </si>
  <si>
    <t>外国法人等の場合で、発行者に代わって機構との事務手続きを行う者をお届けください。</t>
    <phoneticPr fontId="1"/>
  </si>
  <si>
    <t>-</t>
    <phoneticPr fontId="1"/>
  </si>
  <si>
    <t>役職名及び氏名</t>
    <rPh sb="0" eb="3">
      <t>ヤクショクメイ</t>
    </rPh>
    <rPh sb="3" eb="4">
      <t>オヨ</t>
    </rPh>
    <rPh sb="5" eb="7">
      <t>シメイ</t>
    </rPh>
    <phoneticPr fontId="1"/>
  </si>
  <si>
    <t>参加形態別事項届出書</t>
    <rPh sb="0" eb="2">
      <t>サンカ</t>
    </rPh>
    <rPh sb="2" eb="4">
      <t>ケイタイ</t>
    </rPh>
    <rPh sb="4" eb="5">
      <t>ベツ</t>
    </rPh>
    <rPh sb="5" eb="7">
      <t>ジコウ</t>
    </rPh>
    <rPh sb="7" eb="10">
      <t>トドケデショ</t>
    </rPh>
    <phoneticPr fontId="1"/>
  </si>
  <si>
    <t>（名称）</t>
    <rPh sb="1" eb="3">
      <t>メイショウ</t>
    </rPh>
    <phoneticPr fontId="1"/>
  </si>
  <si>
    <t>（店舗名）</t>
    <rPh sb="1" eb="3">
      <t>テンポ</t>
    </rPh>
    <rPh sb="3" eb="4">
      <t>メイ</t>
    </rPh>
    <phoneticPr fontId="1"/>
  </si>
  <si>
    <t>発行代理人・支払代理人を選任する</t>
    <rPh sb="0" eb="5">
      <t>ハッコウダイリニン</t>
    </rPh>
    <rPh sb="6" eb="8">
      <t>シハライ</t>
    </rPh>
    <rPh sb="8" eb="11">
      <t>ダイリニン</t>
    </rPh>
    <rPh sb="12" eb="14">
      <t>センニン</t>
    </rPh>
    <phoneticPr fontId="1"/>
  </si>
  <si>
    <t>発行代理人・支払代理人を解任する</t>
    <rPh sb="0" eb="5">
      <t>ハッコウダイリニン</t>
    </rPh>
    <rPh sb="6" eb="8">
      <t>シハライ</t>
    </rPh>
    <rPh sb="8" eb="11">
      <t>ダイリニン</t>
    </rPh>
    <rPh sb="12" eb="14">
      <t>カイニン</t>
    </rPh>
    <phoneticPr fontId="1"/>
  </si>
  <si>
    <t>発行体コード</t>
    <rPh sb="0" eb="3">
      <t>ハッコウタイ</t>
    </rPh>
    <phoneticPr fontId="1"/>
  </si>
  <si>
    <r>
      <t xml:space="preserve">プルダウンから、次のとおり新規又は変更を選択してください。
</t>
    </r>
    <r>
      <rPr>
        <sz val="8"/>
        <color rgb="FFFF0000"/>
        <rFont val="游ゴシック"/>
        <family val="3"/>
        <charset val="128"/>
        <scheme val="minor"/>
      </rPr>
      <t>　</t>
    </r>
    <r>
      <rPr>
        <sz val="8"/>
        <color theme="1"/>
        <rFont val="游ゴシック"/>
        <family val="3"/>
        <charset val="128"/>
        <scheme val="minor"/>
      </rPr>
      <t xml:space="preserve">新規：現在、該当する参加形態に参加していない場合
</t>
    </r>
    <r>
      <rPr>
        <sz val="8"/>
        <color rgb="FFFF0000"/>
        <rFont val="游ゴシック"/>
        <family val="3"/>
        <charset val="128"/>
        <scheme val="minor"/>
      </rPr>
      <t>　</t>
    </r>
    <r>
      <rPr>
        <sz val="8"/>
        <color theme="1"/>
        <rFont val="游ゴシック"/>
        <family val="3"/>
        <charset val="128"/>
        <scheme val="minor"/>
      </rPr>
      <t>変更：届出済の事項を変更する場合</t>
    </r>
    <rPh sb="8" eb="9">
      <t>ツギ</t>
    </rPh>
    <rPh sb="31" eb="33">
      <t>シンキ</t>
    </rPh>
    <rPh sb="34" eb="36">
      <t>ゲンザイ</t>
    </rPh>
    <rPh sb="37" eb="39">
      <t>ガイトウ</t>
    </rPh>
    <rPh sb="41" eb="43">
      <t>サンカ</t>
    </rPh>
    <rPh sb="43" eb="45">
      <t>ケイタイ</t>
    </rPh>
    <rPh sb="46" eb="48">
      <t>サンカ</t>
    </rPh>
    <rPh sb="53" eb="55">
      <t>バアイ</t>
    </rPh>
    <rPh sb="57" eb="59">
      <t>ヘンコウ</t>
    </rPh>
    <rPh sb="60" eb="61">
      <t>トド</t>
    </rPh>
    <rPh sb="61" eb="62">
      <t>デ</t>
    </rPh>
    <rPh sb="62" eb="63">
      <t>ズ</t>
    </rPh>
    <rPh sb="64" eb="66">
      <t>ジコウ</t>
    </rPh>
    <rPh sb="67" eb="69">
      <t>ヘンコウ</t>
    </rPh>
    <rPh sb="71" eb="73">
      <t>バアイ</t>
    </rPh>
    <phoneticPr fontId="1"/>
  </si>
  <si>
    <t>　当社は、一般債振替制度の参加形態別に必要な事項を、下記のとおり届け出いたします。</t>
    <rPh sb="8" eb="10">
      <t>フリカエ</t>
    </rPh>
    <rPh sb="10" eb="12">
      <t>セイド</t>
    </rPh>
    <rPh sb="13" eb="15">
      <t>サンカ</t>
    </rPh>
    <rPh sb="15" eb="17">
      <t>ケイタイ</t>
    </rPh>
    <rPh sb="17" eb="18">
      <t>ベツ</t>
    </rPh>
    <rPh sb="19" eb="21">
      <t>ヒツヨウ</t>
    </rPh>
    <rPh sb="22" eb="24">
      <t>ジコウ</t>
    </rPh>
    <rPh sb="32" eb="33">
      <t>トド</t>
    </rPh>
    <rPh sb="34" eb="35">
      <t>デ</t>
    </rPh>
    <phoneticPr fontId="1"/>
  </si>
  <si>
    <t>対象参加形態</t>
    <rPh sb="0" eb="2">
      <t>タイショウ</t>
    </rPh>
    <rPh sb="2" eb="4">
      <t>サンカ</t>
    </rPh>
    <rPh sb="4" eb="6">
      <t>ケイタイ</t>
    </rPh>
    <phoneticPr fontId="1"/>
  </si>
  <si>
    <t>機構加入者</t>
    <rPh sb="0" eb="2">
      <t>キコウ</t>
    </rPh>
    <rPh sb="2" eb="5">
      <t>カニュウシャ</t>
    </rPh>
    <phoneticPr fontId="1"/>
  </si>
  <si>
    <t>発行代理人
支払代理人</t>
    <rPh sb="0" eb="2">
      <t>ハッコウ</t>
    </rPh>
    <rPh sb="2" eb="5">
      <t>ダイリニン</t>
    </rPh>
    <rPh sb="6" eb="8">
      <t>シハラ</t>
    </rPh>
    <rPh sb="8" eb="11">
      <t>ダイリニン</t>
    </rPh>
    <phoneticPr fontId="1"/>
  </si>
  <si>
    <t>資金決済会社</t>
    <rPh sb="0" eb="2">
      <t>シキン</t>
    </rPh>
    <rPh sb="2" eb="4">
      <t>ケッサイ</t>
    </rPh>
    <rPh sb="4" eb="6">
      <t>カイシャ</t>
    </rPh>
    <phoneticPr fontId="1"/>
  </si>
  <si>
    <t>発行者</t>
    <rPh sb="0" eb="3">
      <t>ハッコウシャ</t>
    </rPh>
    <phoneticPr fontId="1"/>
  </si>
  <si>
    <t>代理人名称</t>
    <rPh sb="0" eb="3">
      <t>ダイリニン</t>
    </rPh>
    <rPh sb="3" eb="5">
      <t>メイショウ</t>
    </rPh>
    <phoneticPr fontId="1"/>
  </si>
  <si>
    <t>新規利用開始日又は変更の適用日を原則として営業日（西暦・半角）で御記入ください。</t>
    <rPh sb="0" eb="2">
      <t>シンキ</t>
    </rPh>
    <rPh sb="2" eb="4">
      <t>リヨウ</t>
    </rPh>
    <rPh sb="4" eb="6">
      <t>カイシ</t>
    </rPh>
    <rPh sb="6" eb="7">
      <t>ビ</t>
    </rPh>
    <rPh sb="7" eb="8">
      <t>マタ</t>
    </rPh>
    <rPh sb="9" eb="11">
      <t>ヘンコウ</t>
    </rPh>
    <rPh sb="12" eb="14">
      <t>テキヨウ</t>
    </rPh>
    <rPh sb="14" eb="15">
      <t>ビ</t>
    </rPh>
    <rPh sb="16" eb="18">
      <t>ゲンソク</t>
    </rPh>
    <rPh sb="21" eb="24">
      <t>エイギョウビ</t>
    </rPh>
    <rPh sb="25" eb="27">
      <t>セイレキ</t>
    </rPh>
    <rPh sb="28" eb="30">
      <t>ハンカク</t>
    </rPh>
    <phoneticPr fontId="1"/>
  </si>
  <si>
    <t>金融機関等コード4桁及び店舗コード3桁を半角数字7桁で御記入ください。</t>
    <rPh sb="0" eb="2">
      <t>キンユウ</t>
    </rPh>
    <rPh sb="2" eb="4">
      <t>キカン</t>
    </rPh>
    <rPh sb="4" eb="5">
      <t>トウ</t>
    </rPh>
    <rPh sb="9" eb="10">
      <t>ケタ</t>
    </rPh>
    <rPh sb="10" eb="11">
      <t>オヨ</t>
    </rPh>
    <rPh sb="12" eb="14">
      <t>テンポ</t>
    </rPh>
    <rPh sb="18" eb="19">
      <t>ケタ</t>
    </rPh>
    <rPh sb="20" eb="22">
      <t>ハンカク</t>
    </rPh>
    <rPh sb="22" eb="24">
      <t>スウジ</t>
    </rPh>
    <rPh sb="25" eb="26">
      <t>ケタ</t>
    </rPh>
    <rPh sb="27" eb="30">
      <t>ゴキニュウ</t>
    </rPh>
    <phoneticPr fontId="1"/>
  </si>
  <si>
    <t>「株式会社」等の組織種別も含め、全角にて正確に御記入ください。</t>
    <rPh sb="16" eb="18">
      <t>ゼンカク</t>
    </rPh>
    <phoneticPr fontId="1"/>
  </si>
  <si>
    <t>-</t>
    <phoneticPr fontId="1"/>
  </si>
  <si>
    <t>提出日：</t>
    <rPh sb="0" eb="2">
      <t>テイシュツ</t>
    </rPh>
    <rPh sb="2" eb="3">
      <t>ビ</t>
    </rPh>
    <phoneticPr fontId="1"/>
  </si>
  <si>
    <t>本店所在地：</t>
    <rPh sb="0" eb="2">
      <t>ホンテン</t>
    </rPh>
    <rPh sb="2" eb="5">
      <t>ショザイチ</t>
    </rPh>
    <phoneticPr fontId="1"/>
  </si>
  <si>
    <t>発行者が代理人を選任もしくは解任する場合で、速やかな変更を希望する場合には、日付を指定せずに、「速やかに」の欄で「○」を選択してください。</t>
    <phoneticPr fontId="1"/>
  </si>
  <si>
    <t>1．基本事項</t>
    <rPh sb="2" eb="4">
      <t>キホン</t>
    </rPh>
    <rPh sb="4" eb="6">
      <t>ジコウ</t>
    </rPh>
    <phoneticPr fontId="1"/>
  </si>
  <si>
    <t>※1</t>
  </si>
  <si>
    <t>（1）機構加入者コード</t>
    <rPh sb="3" eb="5">
      <t>キコウ</t>
    </rPh>
    <rPh sb="5" eb="8">
      <t>カニュウシャ</t>
    </rPh>
    <phoneticPr fontId="1"/>
  </si>
  <si>
    <t>（1）発行体コード</t>
    <rPh sb="3" eb="6">
      <t>ハッコウタイ</t>
    </rPh>
    <phoneticPr fontId="1"/>
  </si>
  <si>
    <t>発行代理人・支払代理人（1）</t>
    <rPh sb="0" eb="2">
      <t>ハッコウ</t>
    </rPh>
    <rPh sb="2" eb="5">
      <t>ダイリニン</t>
    </rPh>
    <rPh sb="6" eb="8">
      <t>シハラ</t>
    </rPh>
    <rPh sb="8" eb="11">
      <t>ダイリニン</t>
    </rPh>
    <phoneticPr fontId="1"/>
  </si>
  <si>
    <t>※10</t>
  </si>
  <si>
    <t>※11</t>
  </si>
  <si>
    <t>区分コード（銀行の場合は「0」、証券会社等の場合は「1」）及び統一金融機関コード又は証券会社等標準コード4桁を半角数字5桁で御記入ください。</t>
  </si>
  <si>
    <t>※2</t>
  </si>
  <si>
    <t>2．届出基本情報</t>
    <rPh sb="2" eb="4">
      <t>トドケデ</t>
    </rPh>
    <rPh sb="4" eb="6">
      <t>キホン</t>
    </rPh>
    <rPh sb="6" eb="8">
      <t>ジョウホウ</t>
    </rPh>
    <phoneticPr fontId="1"/>
  </si>
  <si>
    <t>（2）利用する資金決済会社（元利金受領時の資金決済会社）</t>
    <rPh sb="3" eb="5">
      <t>リヨウ</t>
    </rPh>
    <rPh sb="7" eb="9">
      <t>シキン</t>
    </rPh>
    <rPh sb="9" eb="11">
      <t>ケッサイ</t>
    </rPh>
    <rPh sb="11" eb="13">
      <t>カイシャ</t>
    </rPh>
    <rPh sb="14" eb="17">
      <t>ガンリキン</t>
    </rPh>
    <rPh sb="17" eb="19">
      <t>ジュリョウ</t>
    </rPh>
    <rPh sb="19" eb="20">
      <t>ジ</t>
    </rPh>
    <rPh sb="21" eb="23">
      <t>シキン</t>
    </rPh>
    <rPh sb="23" eb="25">
      <t>ケッサイ</t>
    </rPh>
    <rPh sb="25" eb="27">
      <t>カイシャ</t>
    </rPh>
    <phoneticPr fontId="1"/>
  </si>
  <si>
    <t>（2）発行代理人・支払代理人の選任</t>
    <rPh sb="3" eb="8">
      <t>ハッコウダイリニン</t>
    </rPh>
    <rPh sb="9" eb="11">
      <t>シハライ</t>
    </rPh>
    <rPh sb="11" eb="14">
      <t>ダイリニン</t>
    </rPh>
    <rPh sb="15" eb="17">
      <t>センニン</t>
    </rPh>
    <phoneticPr fontId="1"/>
  </si>
  <si>
    <t>発行代理人・支払代理人（2）</t>
    <rPh sb="0" eb="2">
      <t>ハッコウ</t>
    </rPh>
    <rPh sb="2" eb="5">
      <t>ダイリニン</t>
    </rPh>
    <rPh sb="6" eb="8">
      <t>シハラ</t>
    </rPh>
    <rPh sb="8" eb="11">
      <t>ダイリニン</t>
    </rPh>
    <phoneticPr fontId="1"/>
  </si>
  <si>
    <t>※3</t>
  </si>
  <si>
    <t>3．発行代理人・支払代理人に関する届出事項</t>
    <rPh sb="2" eb="4">
      <t>ハッコウ</t>
    </rPh>
    <rPh sb="4" eb="7">
      <t>ダイリニン</t>
    </rPh>
    <rPh sb="8" eb="10">
      <t>シハラ</t>
    </rPh>
    <rPh sb="10" eb="13">
      <t>ダイリニン</t>
    </rPh>
    <rPh sb="14" eb="15">
      <t>カン</t>
    </rPh>
    <rPh sb="17" eb="18">
      <t>トド</t>
    </rPh>
    <rPh sb="18" eb="19">
      <t>デ</t>
    </rPh>
    <rPh sb="19" eb="21">
      <t>ジコウ</t>
    </rPh>
    <phoneticPr fontId="1"/>
  </si>
  <si>
    <t>発行代理人・支払代理人（3）</t>
    <rPh sb="0" eb="2">
      <t>ハッコウ</t>
    </rPh>
    <rPh sb="2" eb="5">
      <t>ダイリニン</t>
    </rPh>
    <rPh sb="6" eb="8">
      <t>シハラ</t>
    </rPh>
    <rPh sb="8" eb="11">
      <t>ダイリニン</t>
    </rPh>
    <phoneticPr fontId="1"/>
  </si>
  <si>
    <t>（3）代表者代理人に関する事項</t>
    <rPh sb="3" eb="6">
      <t>ダイヒョウシャ</t>
    </rPh>
    <rPh sb="6" eb="9">
      <t>ダイリニン</t>
    </rPh>
    <rPh sb="10" eb="11">
      <t>カン</t>
    </rPh>
    <rPh sb="13" eb="15">
      <t>ジコウ</t>
    </rPh>
    <phoneticPr fontId="1"/>
  </si>
  <si>
    <t>※4</t>
  </si>
  <si>
    <t>4．資金決済会社に関する届出事項</t>
    <rPh sb="2" eb="4">
      <t>シキン</t>
    </rPh>
    <rPh sb="4" eb="6">
      <t>ケッサイ</t>
    </rPh>
    <rPh sb="6" eb="8">
      <t>カイシャ</t>
    </rPh>
    <rPh sb="9" eb="10">
      <t>カン</t>
    </rPh>
    <rPh sb="12" eb="13">
      <t>トド</t>
    </rPh>
    <rPh sb="13" eb="14">
      <t>デ</t>
    </rPh>
    <rPh sb="14" eb="16">
      <t>ジコウ</t>
    </rPh>
    <phoneticPr fontId="1"/>
  </si>
  <si>
    <t>発行代理人・支払代理人（4）</t>
    <rPh sb="0" eb="2">
      <t>ハッコウ</t>
    </rPh>
    <rPh sb="2" eb="5">
      <t>ダイリニン</t>
    </rPh>
    <rPh sb="6" eb="8">
      <t>シハラ</t>
    </rPh>
    <rPh sb="8" eb="11">
      <t>ダイリニン</t>
    </rPh>
    <phoneticPr fontId="1"/>
  </si>
  <si>
    <t>機構加入者コード
（上5桁）</t>
    <rPh sb="0" eb="2">
      <t>キコウ</t>
    </rPh>
    <rPh sb="2" eb="5">
      <t>カニュウシャ</t>
    </rPh>
    <rPh sb="10" eb="11">
      <t>カミ</t>
    </rPh>
    <rPh sb="12" eb="13">
      <t>ケタ</t>
    </rPh>
    <phoneticPr fontId="1"/>
  </si>
  <si>
    <t>※5</t>
  </si>
  <si>
    <t>5．発行者に関する届出事項</t>
    <rPh sb="2" eb="5">
      <t>ハッコウシャ</t>
    </rPh>
    <rPh sb="6" eb="7">
      <t>カン</t>
    </rPh>
    <rPh sb="9" eb="10">
      <t>トド</t>
    </rPh>
    <rPh sb="10" eb="11">
      <t>デ</t>
    </rPh>
    <rPh sb="11" eb="13">
      <t>ジコウ</t>
    </rPh>
    <phoneticPr fontId="1"/>
  </si>
  <si>
    <t>発行代理人・支払代理人（5）</t>
    <rPh sb="0" eb="2">
      <t>ハッコウ</t>
    </rPh>
    <rPh sb="2" eb="5">
      <t>ダイリニン</t>
    </rPh>
    <rPh sb="6" eb="8">
      <t>シハラ</t>
    </rPh>
    <rPh sb="8" eb="11">
      <t>ダイリニン</t>
    </rPh>
    <phoneticPr fontId="1"/>
  </si>
  <si>
    <t>※6</t>
  </si>
  <si>
    <t>発行代理人・支払代理人（6）</t>
    <rPh sb="0" eb="2">
      <t>ハッコウ</t>
    </rPh>
    <rPh sb="2" eb="5">
      <t>ダイリニン</t>
    </rPh>
    <rPh sb="6" eb="8">
      <t>シハラ</t>
    </rPh>
    <rPh sb="8" eb="11">
      <t>ダイリニン</t>
    </rPh>
    <phoneticPr fontId="1"/>
  </si>
  <si>
    <t>発行代理人・支払代理人（7）</t>
    <rPh sb="0" eb="2">
      <t>ハッコウ</t>
    </rPh>
    <rPh sb="2" eb="5">
      <t>ダイリニン</t>
    </rPh>
    <rPh sb="6" eb="8">
      <t>シハラ</t>
    </rPh>
    <rPh sb="8" eb="11">
      <t>ダイリニン</t>
    </rPh>
    <phoneticPr fontId="1"/>
  </si>
  <si>
    <t>※7</t>
  </si>
  <si>
    <t>※7
※8</t>
  </si>
  <si>
    <t>発行代理人・支払代理人（8）</t>
    <rPh sb="0" eb="2">
      <t>ハッコウ</t>
    </rPh>
    <rPh sb="2" eb="5">
      <t>ダイリニン</t>
    </rPh>
    <rPh sb="6" eb="8">
      <t>シハラ</t>
    </rPh>
    <rPh sb="8" eb="11">
      <t>ダイリニン</t>
    </rPh>
    <phoneticPr fontId="1"/>
  </si>
  <si>
    <t>※8</t>
  </si>
  <si>
    <t>※9</t>
  </si>
  <si>
    <t>発行代理人・支払代理人（9）</t>
    <rPh sb="0" eb="2">
      <t>ハッコウ</t>
    </rPh>
    <rPh sb="2" eb="5">
      <t>ダイリニン</t>
    </rPh>
    <rPh sb="6" eb="8">
      <t>シハラ</t>
    </rPh>
    <rPh sb="8" eb="11">
      <t>ダイリニン</t>
    </rPh>
    <phoneticPr fontId="1"/>
  </si>
  <si>
    <t>（発行者が代理人を選任もしくは
解任する場合のみ選択可）</t>
    <rPh sb="1" eb="4">
      <t>ハッコウシャ</t>
    </rPh>
    <rPh sb="5" eb="8">
      <t>ダイリニン</t>
    </rPh>
    <rPh sb="9" eb="11">
      <t>センニン</t>
    </rPh>
    <rPh sb="16" eb="18">
      <t>カイニン</t>
    </rPh>
    <rPh sb="20" eb="22">
      <t>バアイ</t>
    </rPh>
    <rPh sb="24" eb="26">
      <t>センタク</t>
    </rPh>
    <rPh sb="26" eb="27">
      <t>カ</t>
    </rPh>
    <phoneticPr fontId="1"/>
  </si>
  <si>
    <t>　① 選任の有無（該当する欄に○を御記入ください）</t>
    <rPh sb="3" eb="5">
      <t>センニン</t>
    </rPh>
    <rPh sb="6" eb="8">
      <t>ウム</t>
    </rPh>
    <rPh sb="9" eb="11">
      <t>ガイトウ</t>
    </rPh>
    <rPh sb="13" eb="14">
      <t>ラン</t>
    </rPh>
    <rPh sb="17" eb="20">
      <t>ゴキニュウ</t>
    </rPh>
    <phoneticPr fontId="1"/>
  </si>
  <si>
    <t>　② 選任又は解任する代理人</t>
    <rPh sb="3" eb="5">
      <t>センニン</t>
    </rPh>
    <rPh sb="5" eb="6">
      <t>マタ</t>
    </rPh>
    <rPh sb="7" eb="9">
      <t>カイニン</t>
    </rPh>
    <rPh sb="11" eb="14">
      <t>ダイリニン</t>
    </rPh>
    <phoneticPr fontId="1"/>
  </si>
  <si>
    <t>株式会社証券保管振替機構　御中</t>
    <rPh sb="0" eb="4">
      <t>カブシキガイシャ</t>
    </rPh>
    <rPh sb="4" eb="6">
      <t>ショウケン</t>
    </rPh>
    <rPh sb="6" eb="8">
      <t>ホカン</t>
    </rPh>
    <rPh sb="8" eb="10">
      <t>フリカエ</t>
    </rPh>
    <rPh sb="10" eb="12">
      <t>キコウ</t>
    </rPh>
    <rPh sb="13" eb="15">
      <t>オンチュウ</t>
    </rPh>
    <phoneticPr fontId="1"/>
  </si>
  <si>
    <t>届出の別</t>
    <rPh sb="0" eb="2">
      <t>トドケデ</t>
    </rPh>
    <rPh sb="3" eb="4">
      <t>ベツ</t>
    </rPh>
    <phoneticPr fontId="1"/>
  </si>
  <si>
    <t>半角数字6桁で御記入ください。発行体コードが御不明な場合には、証券コード協議会に御確認ください。</t>
    <rPh sb="0" eb="2">
      <t>ハンカク</t>
    </rPh>
    <rPh sb="2" eb="4">
      <t>スウジ</t>
    </rPh>
    <rPh sb="5" eb="6">
      <t>ケタ</t>
    </rPh>
    <rPh sb="15" eb="18">
      <t>ハッコウタイ</t>
    </rPh>
    <rPh sb="23" eb="25">
      <t>フメイ</t>
    </rPh>
    <rPh sb="26" eb="28">
      <t>バアイ</t>
    </rPh>
    <rPh sb="31" eb="33">
      <t>ショウケン</t>
    </rPh>
    <rPh sb="36" eb="39">
      <t>キョウギカイ</t>
    </rPh>
    <rPh sb="41" eb="43">
      <t>カクニン</t>
    </rPh>
    <phoneticPr fontId="1"/>
  </si>
  <si>
    <t>発行代理人・支払代理人（10）</t>
    <rPh sb="0" eb="2">
      <t>ハッコウ</t>
    </rPh>
    <rPh sb="2" eb="5">
      <t>ダイリニン</t>
    </rPh>
    <rPh sb="6" eb="8">
      <t>シハラ</t>
    </rPh>
    <rPh sb="8" eb="11">
      <t>ダイリニン</t>
    </rPh>
    <phoneticPr fontId="1"/>
  </si>
  <si>
    <t>速やかに</t>
    <rPh sb="0" eb="1">
      <t>スミ</t>
    </rPh>
    <phoneticPr fontId="1"/>
  </si>
  <si>
    <t>ホームページの制度参加者一覧に掲載されている一般債振替制度の発行・支払代理人の発行・支払代理人コードを半角数字5桁で御記入ください。</t>
    <rPh sb="22" eb="24">
      <t>イッパン</t>
    </rPh>
    <rPh sb="24" eb="25">
      <t>サイ</t>
    </rPh>
    <phoneticPr fontId="1"/>
  </si>
  <si>
    <t>ホームページの制度参加者一覧に掲載されている一般債振替制度の資金決済会社の資金決済会社コードを半角数字7桁で御記入ください。</t>
    <rPh sb="22" eb="24">
      <t>イッパン</t>
    </rPh>
    <rPh sb="24" eb="25">
      <t>サイ</t>
    </rPh>
    <phoneticPr fontId="1"/>
  </si>
  <si>
    <t>＜基本情報＞</t>
    <rPh sb="1" eb="3">
      <t>キホン</t>
    </rPh>
    <rPh sb="3" eb="5">
      <t>ジョウホウ</t>
    </rPh>
    <phoneticPr fontId="1"/>
  </si>
  <si>
    <t>届出書名</t>
    <rPh sb="0" eb="3">
      <t>トドケデショ</t>
    </rPh>
    <rPh sb="3" eb="4">
      <t>メイ</t>
    </rPh>
    <phoneticPr fontId="1"/>
  </si>
  <si>
    <t>SB0-B01_参加形態別届出事項（一般債振替制度）</t>
    <rPh sb="8" eb="13">
      <t>サンカケイタイベツ</t>
    </rPh>
    <rPh sb="13" eb="17">
      <t>トドケデジコウ</t>
    </rPh>
    <rPh sb="18" eb="25">
      <t>イ</t>
    </rPh>
    <phoneticPr fontId="1"/>
  </si>
  <si>
    <t>対象E</t>
    <rPh sb="0" eb="2">
      <t>タイショウ</t>
    </rPh>
    <phoneticPr fontId="1"/>
  </si>
  <si>
    <t>SB機構加入者／SB代理人／SB資金決済会社／SB発行者</t>
    <rPh sb="2" eb="4">
      <t>キコウ</t>
    </rPh>
    <rPh sb="4" eb="7">
      <t>カニュウシャ</t>
    </rPh>
    <rPh sb="10" eb="13">
      <t>ダイリニン</t>
    </rPh>
    <rPh sb="16" eb="18">
      <t>シキン</t>
    </rPh>
    <rPh sb="18" eb="20">
      <t>ケッサイ</t>
    </rPh>
    <rPh sb="20" eb="22">
      <t>ガイシャ</t>
    </rPh>
    <rPh sb="25" eb="28">
      <t>ハッコウシャ</t>
    </rPh>
    <phoneticPr fontId="1"/>
  </si>
  <si>
    <t>Excel上データ開始行</t>
    <rPh sb="5" eb="6">
      <t>ジョウ</t>
    </rPh>
    <rPh sb="9" eb="11">
      <t>カイシ</t>
    </rPh>
    <rPh sb="11" eb="12">
      <t>ギョウ</t>
    </rPh>
    <phoneticPr fontId="21"/>
  </si>
  <si>
    <t>Excel上データ終了行</t>
    <rPh sb="5" eb="6">
      <t>ジョウ</t>
    </rPh>
    <rPh sb="9" eb="11">
      <t>シュウリョウ</t>
    </rPh>
    <rPh sb="11" eb="12">
      <t>ギョウ</t>
    </rPh>
    <phoneticPr fontId="21"/>
  </si>
  <si>
    <t>＜届出事項＞</t>
    <rPh sb="1" eb="3">
      <t>トドケデ</t>
    </rPh>
    <rPh sb="3" eb="5">
      <t>ジコウ</t>
    </rPh>
    <phoneticPr fontId="1"/>
  </si>
  <si>
    <t>CSV化ツール処理対象範囲</t>
    <rPh sb="3" eb="4">
      <t>カ</t>
    </rPh>
    <rPh sb="7" eb="9">
      <t>ショリ</t>
    </rPh>
    <rPh sb="9" eb="11">
      <t>タイショウ</t>
    </rPh>
    <rPh sb="11" eb="13">
      <t>ハンイ</t>
    </rPh>
    <phoneticPr fontId="1"/>
  </si>
  <si>
    <t>参考情報（共通）</t>
    <rPh sb="0" eb="2">
      <t>サンコウ</t>
    </rPh>
    <rPh sb="2" eb="4">
      <t>ジョウホウ</t>
    </rPh>
    <rPh sb="5" eb="7">
      <t>キョウツウ</t>
    </rPh>
    <phoneticPr fontId="1"/>
  </si>
  <si>
    <t>参考情報（目的地に関する情報など）</t>
    <rPh sb="0" eb="2">
      <t>サンコウ</t>
    </rPh>
    <rPh sb="2" eb="4">
      <t>ジョウホウ</t>
    </rPh>
    <rPh sb="5" eb="8">
      <t>モクテキチ</t>
    </rPh>
    <rPh sb="9" eb="10">
      <t>カン</t>
    </rPh>
    <rPh sb="12" eb="14">
      <t>ジョウホウ</t>
    </rPh>
    <phoneticPr fontId="1"/>
  </si>
  <si>
    <t>#</t>
    <phoneticPr fontId="1"/>
  </si>
  <si>
    <t>項目名</t>
    <rPh sb="0" eb="2">
      <t>コウモク</t>
    </rPh>
    <rPh sb="2" eb="3">
      <t>メイ</t>
    </rPh>
    <phoneticPr fontId="1"/>
  </si>
  <si>
    <t>手入力項目フラグ</t>
    <rPh sb="0" eb="1">
      <t>テ</t>
    </rPh>
    <rPh sb="1" eb="3">
      <t>ニュウリョク</t>
    </rPh>
    <rPh sb="3" eb="5">
      <t>コウモク</t>
    </rPh>
    <phoneticPr fontId="1"/>
  </si>
  <si>
    <t>データ種別</t>
    <rPh sb="3" eb="5">
      <t>シュベツ</t>
    </rPh>
    <phoneticPr fontId="1"/>
  </si>
  <si>
    <t>登録先DB</t>
    <rPh sb="0" eb="2">
      <t>トウロク</t>
    </rPh>
    <rPh sb="2" eb="3">
      <t>サキ</t>
    </rPh>
    <phoneticPr fontId="1"/>
  </si>
  <si>
    <t>行順序</t>
    <rPh sb="0" eb="1">
      <t>ギョウ</t>
    </rPh>
    <rPh sb="1" eb="3">
      <t>ジュンジョ</t>
    </rPh>
    <phoneticPr fontId="1"/>
  </si>
  <si>
    <t>列番号</t>
    <rPh sb="0" eb="1">
      <t>レツ</t>
    </rPh>
    <rPh sb="1" eb="3">
      <t>バンゴウ</t>
    </rPh>
    <phoneticPr fontId="1"/>
  </si>
  <si>
    <t>登録値</t>
    <rPh sb="0" eb="2">
      <t>トウロク</t>
    </rPh>
    <rPh sb="2" eb="3">
      <t>アタイ</t>
    </rPh>
    <phoneticPr fontId="1"/>
  </si>
  <si>
    <t>ソース種別</t>
    <rPh sb="3" eb="5">
      <t>シュベツ</t>
    </rPh>
    <phoneticPr fontId="1"/>
  </si>
  <si>
    <t>届出書上のExcelによる制御</t>
    <rPh sb="0" eb="3">
      <t>トドケデショ</t>
    </rPh>
    <rPh sb="3" eb="4">
      <t>ジョウ</t>
    </rPh>
    <rPh sb="13" eb="15">
      <t>セイギョ</t>
    </rPh>
    <phoneticPr fontId="1"/>
  </si>
  <si>
    <t>ツール処理シート上のExcelによる制御</t>
    <rPh sb="3" eb="5">
      <t>ショリ</t>
    </rPh>
    <rPh sb="8" eb="9">
      <t>ジョウ</t>
    </rPh>
    <rPh sb="18" eb="20">
      <t>セイギョ</t>
    </rPh>
    <phoneticPr fontId="1"/>
  </si>
  <si>
    <t>備考</t>
    <rPh sb="0" eb="2">
      <t>ビコウ</t>
    </rPh>
    <phoneticPr fontId="21"/>
  </si>
  <si>
    <t>CO</t>
    <phoneticPr fontId="1"/>
  </si>
  <si>
    <t>マス管</t>
    <rPh sb="2" eb="3">
      <t>カン</t>
    </rPh>
    <phoneticPr fontId="1"/>
  </si>
  <si>
    <t>マス管条件必須時の条件</t>
    <rPh sb="2" eb="3">
      <t>カン</t>
    </rPh>
    <rPh sb="3" eb="5">
      <t>ジョウケン</t>
    </rPh>
    <rPh sb="5" eb="7">
      <t>ヒッス</t>
    </rPh>
    <rPh sb="7" eb="8">
      <t>ジ</t>
    </rPh>
    <rPh sb="9" eb="11">
      <t>ジョウケン</t>
    </rPh>
    <phoneticPr fontId="1"/>
  </si>
  <si>
    <t>１届出書における最大届出数</t>
    <rPh sb="1" eb="4">
      <t>トドケデショ</t>
    </rPh>
    <rPh sb="8" eb="10">
      <t>サイダイ</t>
    </rPh>
    <rPh sb="10" eb="11">
      <t>トド</t>
    </rPh>
    <rPh sb="11" eb="12">
      <t>デ</t>
    </rPh>
    <rPh sb="12" eb="13">
      <t>スウ</t>
    </rPh>
    <phoneticPr fontId="1"/>
  </si>
  <si>
    <t>＊届出書のツール読込シートに表示する項目名。</t>
    <rPh sb="1" eb="2">
      <t>トド</t>
    </rPh>
    <rPh sb="2" eb="3">
      <t>デ</t>
    </rPh>
    <rPh sb="3" eb="4">
      <t>ショ</t>
    </rPh>
    <rPh sb="8" eb="10">
      <t>ヨミコミ</t>
    </rPh>
    <rPh sb="14" eb="16">
      <t>ヒョウジ</t>
    </rPh>
    <rPh sb="18" eb="20">
      <t>コウモク</t>
    </rPh>
    <rPh sb="20" eb="21">
      <t>メイ</t>
    </rPh>
    <phoneticPr fontId="1"/>
  </si>
  <si>
    <t>＊マスタ管理システムに手入力する際に必要となる可能性のある項目は〇。それ以外は-。</t>
    <rPh sb="4" eb="6">
      <t>カンリ</t>
    </rPh>
    <rPh sb="11" eb="12">
      <t>テ</t>
    </rPh>
    <rPh sb="12" eb="14">
      <t>ニュウリョク</t>
    </rPh>
    <rPh sb="16" eb="17">
      <t>サイ</t>
    </rPh>
    <rPh sb="18" eb="20">
      <t>ヒツヨウ</t>
    </rPh>
    <rPh sb="23" eb="26">
      <t>カノウセイ</t>
    </rPh>
    <rPh sb="29" eb="31">
      <t>コウモク</t>
    </rPh>
    <rPh sb="36" eb="38">
      <t>イガイ</t>
    </rPh>
    <phoneticPr fontId="1"/>
  </si>
  <si>
    <t>＊COにおける登録先DBのDBコード。</t>
    <rPh sb="7" eb="9">
      <t>トウロク</t>
    </rPh>
    <rPh sb="9" eb="10">
      <t>サキ</t>
    </rPh>
    <phoneticPr fontId="1"/>
  </si>
  <si>
    <t>＊同一のツール処理シートから複数のCO登録用レコードを生成する場合の、レコード識別用番号。</t>
    <rPh sb="1" eb="3">
      <t>ドウイツ</t>
    </rPh>
    <rPh sb="7" eb="9">
      <t>ショリ</t>
    </rPh>
    <rPh sb="14" eb="16">
      <t>フクスウ</t>
    </rPh>
    <rPh sb="19" eb="22">
      <t>トウロクヨウ</t>
    </rPh>
    <rPh sb="27" eb="29">
      <t>セイセイ</t>
    </rPh>
    <rPh sb="31" eb="33">
      <t>バアイ</t>
    </rPh>
    <rPh sb="39" eb="42">
      <t>シキベツヨウ</t>
    </rPh>
    <rPh sb="42" eb="44">
      <t>バンゴウ</t>
    </rPh>
    <phoneticPr fontId="1"/>
  </si>
  <si>
    <t>＊CO登録用CSVファイル上のフィールド順序。</t>
    <rPh sb="3" eb="6">
      <t>トウロクヨウ</t>
    </rPh>
    <rPh sb="13" eb="14">
      <t>ジョウ</t>
    </rPh>
    <rPh sb="20" eb="22">
      <t>ジュンジョ</t>
    </rPh>
    <phoneticPr fontId="1"/>
  </si>
  <si>
    <t>＊実際に登録する値。補記が必要な項目はここで補記する。</t>
    <rPh sb="1" eb="3">
      <t>ジッサイ</t>
    </rPh>
    <rPh sb="4" eb="6">
      <t>トウロク</t>
    </rPh>
    <rPh sb="8" eb="9">
      <t>アタイ</t>
    </rPh>
    <rPh sb="10" eb="12">
      <t>ホキ</t>
    </rPh>
    <rPh sb="13" eb="15">
      <t>ヒツヨウ</t>
    </rPh>
    <rPh sb="16" eb="18">
      <t>コウモク</t>
    </rPh>
    <rPh sb="22" eb="24">
      <t>ホキ</t>
    </rPh>
    <phoneticPr fontId="1"/>
  </si>
  <si>
    <t>規定：原則規定値。場合によっては規定値と異なる値を設定する。
届出：届出された内容または届出された内容を変換して取得するフラグ。
補記：機構が補記する。</t>
    <rPh sb="0" eb="2">
      <t>キテイ</t>
    </rPh>
    <rPh sb="3" eb="5">
      <t>ゲンソク</t>
    </rPh>
    <rPh sb="5" eb="8">
      <t>キテイチ</t>
    </rPh>
    <rPh sb="9" eb="11">
      <t>バアイ</t>
    </rPh>
    <rPh sb="16" eb="19">
      <t>キテイチ</t>
    </rPh>
    <rPh sb="20" eb="21">
      <t>コト</t>
    </rPh>
    <rPh sb="23" eb="24">
      <t>アタイ</t>
    </rPh>
    <rPh sb="25" eb="27">
      <t>セッテイ</t>
    </rPh>
    <rPh sb="31" eb="33">
      <t>トドケデ</t>
    </rPh>
    <rPh sb="34" eb="36">
      <t>トドケデ</t>
    </rPh>
    <rPh sb="39" eb="41">
      <t>ナイヨウ</t>
    </rPh>
    <rPh sb="44" eb="46">
      <t>トドケデ</t>
    </rPh>
    <rPh sb="49" eb="51">
      <t>ナイヨウ</t>
    </rPh>
    <rPh sb="52" eb="54">
      <t>ヘンカン</t>
    </rPh>
    <rPh sb="56" eb="58">
      <t>シュトク</t>
    </rPh>
    <rPh sb="65" eb="67">
      <t>ホキ</t>
    </rPh>
    <rPh sb="68" eb="70">
      <t>キコウ</t>
    </rPh>
    <rPh sb="71" eb="73">
      <t>ホキ</t>
    </rPh>
    <phoneticPr fontId="1"/>
  </si>
  <si>
    <t>＊届出書上で、Excelの条件付書式等を利用して行う予定の制御内容。</t>
    <rPh sb="1" eb="4">
      <t>トドケデショ</t>
    </rPh>
    <rPh sb="4" eb="5">
      <t>ウエ</t>
    </rPh>
    <phoneticPr fontId="1"/>
  </si>
  <si>
    <t>＊ツール処理シート上で、Excelの関数又は条件付書式等を利用して行う予定の制御又はツール処理シート上に記載する規定値の内容</t>
    <rPh sb="4" eb="6">
      <t>ショリ</t>
    </rPh>
    <rPh sb="9" eb="10">
      <t>ウエ</t>
    </rPh>
    <rPh sb="18" eb="20">
      <t>カンスウ</t>
    </rPh>
    <rPh sb="20" eb="21">
      <t>マタ</t>
    </rPh>
    <rPh sb="40" eb="41">
      <t>マタ</t>
    </rPh>
    <rPh sb="45" eb="47">
      <t>ショリ</t>
    </rPh>
    <rPh sb="50" eb="51">
      <t>ウエ</t>
    </rPh>
    <rPh sb="52" eb="54">
      <t>キサイ</t>
    </rPh>
    <rPh sb="56" eb="59">
      <t>キテイチ</t>
    </rPh>
    <rPh sb="60" eb="62">
      <t>ナイヨウ</t>
    </rPh>
    <phoneticPr fontId="1"/>
  </si>
  <si>
    <t>自由記入欄</t>
    <rPh sb="0" eb="2">
      <t>ジユウ</t>
    </rPh>
    <rPh sb="2" eb="4">
      <t>キニュウ</t>
    </rPh>
    <rPh sb="4" eb="5">
      <t>ラン</t>
    </rPh>
    <phoneticPr fontId="21"/>
  </si>
  <si>
    <t>データ長</t>
    <rPh sb="3" eb="4">
      <t>ナガ</t>
    </rPh>
    <phoneticPr fontId="1"/>
  </si>
  <si>
    <t>対象DB</t>
    <rPh sb="0" eb="2">
      <t>タイショウ</t>
    </rPh>
    <phoneticPr fontId="1"/>
  </si>
  <si>
    <t>登録種別</t>
    <rPh sb="0" eb="2">
      <t>トウロク</t>
    </rPh>
    <rPh sb="2" eb="4">
      <t>シュベツ</t>
    </rPh>
    <phoneticPr fontId="1"/>
  </si>
  <si>
    <t>データ長</t>
    <rPh sb="3" eb="4">
      <t>チョウ</t>
    </rPh>
    <phoneticPr fontId="1"/>
  </si>
  <si>
    <t>属性</t>
    <rPh sb="0" eb="2">
      <t>ゾクセイ</t>
    </rPh>
    <phoneticPr fontId="1"/>
  </si>
  <si>
    <t>＊業務ではなく、あくまでマス管のシステム要件。</t>
    <rPh sb="1" eb="3">
      <t>ギョウム</t>
    </rPh>
    <rPh sb="14" eb="15">
      <t>カン</t>
    </rPh>
    <rPh sb="20" eb="22">
      <t>ヨウケン</t>
    </rPh>
    <phoneticPr fontId="1"/>
  </si>
  <si>
    <t>＊１届出書において届け出をさせる最大個数。主に口座関係の届出時に、口座番号が複数個届出される場合を想定。</t>
    <rPh sb="2" eb="5">
      <t>トドケデショ</t>
    </rPh>
    <rPh sb="9" eb="10">
      <t>トド</t>
    </rPh>
    <rPh sb="11" eb="12">
      <t>デ</t>
    </rPh>
    <rPh sb="16" eb="18">
      <t>サイダイ</t>
    </rPh>
    <rPh sb="18" eb="20">
      <t>コスウ</t>
    </rPh>
    <rPh sb="21" eb="22">
      <t>オモ</t>
    </rPh>
    <rPh sb="23" eb="25">
      <t>コウザ</t>
    </rPh>
    <rPh sb="25" eb="27">
      <t>カンケイ</t>
    </rPh>
    <rPh sb="28" eb="29">
      <t>トド</t>
    </rPh>
    <rPh sb="29" eb="30">
      <t>デ</t>
    </rPh>
    <rPh sb="30" eb="31">
      <t>ジ</t>
    </rPh>
    <rPh sb="33" eb="35">
      <t>コウザ</t>
    </rPh>
    <rPh sb="35" eb="37">
      <t>バンゴウ</t>
    </rPh>
    <rPh sb="38" eb="40">
      <t>フクスウ</t>
    </rPh>
    <rPh sb="40" eb="41">
      <t>コ</t>
    </rPh>
    <rPh sb="41" eb="42">
      <t>トド</t>
    </rPh>
    <rPh sb="42" eb="43">
      <t>デ</t>
    </rPh>
    <rPh sb="46" eb="48">
      <t>バアイ</t>
    </rPh>
    <rPh sb="49" eb="51">
      <t>ソウテイ</t>
    </rPh>
    <phoneticPr fontId="1"/>
  </si>
  <si>
    <t>COレコード番号</t>
    <rPh sb="6" eb="8">
      <t>バンゴウ</t>
    </rPh>
    <phoneticPr fontId="1"/>
  </si>
  <si>
    <t>T</t>
    <phoneticPr fontId="1"/>
  </si>
  <si>
    <t>db42</t>
    <phoneticPr fontId="1"/>
  </si>
  <si>
    <t>規定</t>
    <rPh sb="0" eb="2">
      <t>キテイ</t>
    </rPh>
    <phoneticPr fontId="1"/>
  </si>
  <si>
    <t>届出非表示項目</t>
    <rPh sb="0" eb="2">
      <t>トドケデ</t>
    </rPh>
    <rPh sb="2" eb="5">
      <t>ヒヒョウジ</t>
    </rPh>
    <rPh sb="5" eb="7">
      <t>コウモク</t>
    </rPh>
    <phoneticPr fontId="1"/>
  </si>
  <si>
    <t>規定値（""(Null値))</t>
    <rPh sb="0" eb="3">
      <t>キテイチ</t>
    </rPh>
    <rPh sb="11" eb="12">
      <t>アタイ</t>
    </rPh>
    <phoneticPr fontId="1"/>
  </si>
  <si>
    <t>COのDBを上書きする際に、対象レコードを特定するための部分。届出書上は規定値とする。</t>
    <rPh sb="6" eb="8">
      <t>ウワガ</t>
    </rPh>
    <rPh sb="11" eb="12">
      <t>サイ</t>
    </rPh>
    <rPh sb="14" eb="16">
      <t>タイショウ</t>
    </rPh>
    <rPh sb="21" eb="23">
      <t>トクテイ</t>
    </rPh>
    <rPh sb="28" eb="30">
      <t>ブブン</t>
    </rPh>
    <rPh sb="31" eb="34">
      <t>トドケデショ</t>
    </rPh>
    <rPh sb="34" eb="35">
      <t>ジョウ</t>
    </rPh>
    <rPh sb="36" eb="39">
      <t>キテイチ</t>
    </rPh>
    <phoneticPr fontId="1"/>
  </si>
  <si>
    <t>対象外</t>
    <rPh sb="0" eb="3">
      <t>タイショウガイ</t>
    </rPh>
    <phoneticPr fontId="1"/>
  </si>
  <si>
    <t>CO登録日時</t>
    <rPh sb="2" eb="4">
      <t>トウロク</t>
    </rPh>
    <rPh sb="4" eb="6">
      <t>ニチジ</t>
    </rPh>
    <phoneticPr fontId="1"/>
  </si>
  <si>
    <t>db42</t>
  </si>
  <si>
    <t>COレコード番号を生かすために必要なCOデータベースのフィールド枠。届出書上は規定値とする。</t>
    <rPh sb="6" eb="8">
      <t>バンゴウ</t>
    </rPh>
    <rPh sb="9" eb="10">
      <t>イ</t>
    </rPh>
    <rPh sb="15" eb="17">
      <t>ヒツヨウ</t>
    </rPh>
    <rPh sb="32" eb="33">
      <t>ワク</t>
    </rPh>
    <rPh sb="34" eb="37">
      <t>トドケデショ</t>
    </rPh>
    <rPh sb="37" eb="38">
      <t>ジョウ</t>
    </rPh>
    <rPh sb="39" eb="42">
      <t>キテイチ</t>
    </rPh>
    <phoneticPr fontId="1"/>
  </si>
  <si>
    <t>CO登録者</t>
    <rPh sb="2" eb="4">
      <t>トウロク</t>
    </rPh>
    <rPh sb="4" eb="5">
      <t>モノ</t>
    </rPh>
    <phoneticPr fontId="1"/>
  </si>
  <si>
    <t>CO更新日時</t>
    <rPh sb="2" eb="4">
      <t>コウシン</t>
    </rPh>
    <rPh sb="4" eb="6">
      <t>ニチジ</t>
    </rPh>
    <phoneticPr fontId="1"/>
  </si>
  <si>
    <t>CO更新者</t>
    <rPh sb="2" eb="4">
      <t>コウシン</t>
    </rPh>
    <rPh sb="4" eb="5">
      <t>モノ</t>
    </rPh>
    <phoneticPr fontId="1"/>
  </si>
  <si>
    <t>データレコード識別区分</t>
    <rPh sb="7" eb="9">
      <t>シキベツ</t>
    </rPh>
    <rPh sb="9" eb="11">
      <t>クブン</t>
    </rPh>
    <phoneticPr fontId="24"/>
  </si>
  <si>
    <t>規定値（"613000")</t>
    <rPh sb="0" eb="3">
      <t>キテイチ</t>
    </rPh>
    <phoneticPr fontId="1"/>
  </si>
  <si>
    <t>SB機</t>
    <rPh sb="2" eb="3">
      <t>キ</t>
    </rPh>
    <phoneticPr fontId="1"/>
  </si>
  <si>
    <t>必須</t>
    <rPh sb="0" eb="2">
      <t>ヒッス</t>
    </rPh>
    <phoneticPr fontId="1"/>
  </si>
  <si>
    <t>9</t>
  </si>
  <si>
    <t>操作区分</t>
    <rPh sb="0" eb="2">
      <t>ソウサ</t>
    </rPh>
    <rPh sb="2" eb="4">
      <t>クブン</t>
    </rPh>
    <phoneticPr fontId="24"/>
  </si>
  <si>
    <t>-</t>
  </si>
  <si>
    <t>INS</t>
    <phoneticPr fontId="1"/>
  </si>
  <si>
    <t>規定値（"INS")</t>
    <rPh sb="0" eb="3">
      <t>キテイチ</t>
    </rPh>
    <phoneticPr fontId="1"/>
  </si>
  <si>
    <t>SB機</t>
  </si>
  <si>
    <t>Ca</t>
  </si>
  <si>
    <t>会社コード</t>
    <rPh sb="0" eb="2">
      <t>カイシャ</t>
    </rPh>
    <phoneticPr fontId="24"/>
  </si>
  <si>
    <t>○</t>
    <phoneticPr fontId="1"/>
  </si>
  <si>
    <t>補記</t>
    <rPh sb="0" eb="2">
      <t>ホキ</t>
    </rPh>
    <phoneticPr fontId="1"/>
  </si>
  <si>
    <r>
      <t>[条件付書式]
・</t>
    </r>
    <r>
      <rPr>
        <sz val="12"/>
        <rFont val="游ゴシック"/>
        <family val="3"/>
        <charset val="128"/>
        <scheme val="minor"/>
      </rPr>
      <t>英数字7桁（英字の場合は大文字のみ）</t>
    </r>
    <r>
      <rPr>
        <sz val="11"/>
        <rFont val="游ゴシック"/>
        <family val="3"/>
        <charset val="128"/>
        <scheme val="minor"/>
      </rPr>
      <t>のみを許容
・下２桁は00のみを許容</t>
    </r>
    <rPh sb="1" eb="4">
      <t>ジョウケンツ</t>
    </rPh>
    <rPh sb="4" eb="6">
      <t>ショシキ</t>
    </rPh>
    <rPh sb="9" eb="10">
      <t>エイ</t>
    </rPh>
    <rPh sb="10" eb="12">
      <t>スウジ</t>
    </rPh>
    <rPh sb="13" eb="14">
      <t>ケタ</t>
    </rPh>
    <rPh sb="15" eb="17">
      <t>エイジ</t>
    </rPh>
    <rPh sb="18" eb="20">
      <t>バアイ</t>
    </rPh>
    <rPh sb="21" eb="24">
      <t>オオモジ</t>
    </rPh>
    <rPh sb="30" eb="32">
      <t>キョヨウ</t>
    </rPh>
    <rPh sb="34" eb="35">
      <t>シモ</t>
    </rPh>
    <rPh sb="36" eb="37">
      <t>ケタ</t>
    </rPh>
    <rPh sb="43" eb="45">
      <t>キョヨウ</t>
    </rPh>
    <phoneticPr fontId="1"/>
  </si>
  <si>
    <t>C</t>
  </si>
  <si>
    <t>適用開始年月日（マス管用）</t>
    <rPh sb="0" eb="2">
      <t>テキヨウ</t>
    </rPh>
    <rPh sb="2" eb="4">
      <t>カイシ</t>
    </rPh>
    <rPh sb="4" eb="7">
      <t>ネンガッピ</t>
    </rPh>
    <rPh sb="10" eb="11">
      <t>カン</t>
    </rPh>
    <rPh sb="11" eb="12">
      <t>ヨウ</t>
    </rPh>
    <phoneticPr fontId="24"/>
  </si>
  <si>
    <t>[入力規則]
・数字8桁</t>
    <rPh sb="8" eb="10">
      <t>スウジ</t>
    </rPh>
    <rPh sb="11" eb="12">
      <t>ケタ</t>
    </rPh>
    <phoneticPr fontId="1"/>
  </si>
  <si>
    <t>更新区分</t>
    <rPh sb="0" eb="2">
      <t>コウシン</t>
    </rPh>
    <rPh sb="2" eb="4">
      <t>クブン</t>
    </rPh>
    <phoneticPr fontId="24"/>
  </si>
  <si>
    <t>届出</t>
    <rPh sb="0" eb="2">
      <t>トドケデ</t>
    </rPh>
    <phoneticPr fontId="1"/>
  </si>
  <si>
    <t>[入力規則]
プルダウンによる選択（新規or変更）</t>
    <rPh sb="15" eb="17">
      <t>センタク</t>
    </rPh>
    <rPh sb="18" eb="20">
      <t>シンキ</t>
    </rPh>
    <rPh sb="22" eb="24">
      <t>ヘンコウ</t>
    </rPh>
    <phoneticPr fontId="1"/>
  </si>
  <si>
    <t>[関数]
届出書上の該当箇所が「新規」なら1、「変更」なら2を設定。</t>
    <rPh sb="1" eb="3">
      <t>カンスウ</t>
    </rPh>
    <rPh sb="5" eb="8">
      <t>トドケデショ</t>
    </rPh>
    <rPh sb="8" eb="9">
      <t>ジョウ</t>
    </rPh>
    <rPh sb="10" eb="12">
      <t>ガイトウ</t>
    </rPh>
    <rPh sb="12" eb="14">
      <t>カショ</t>
    </rPh>
    <rPh sb="16" eb="18">
      <t>シンキ</t>
    </rPh>
    <rPh sb="24" eb="26">
      <t>ヘンコウ</t>
    </rPh>
    <rPh sb="31" eb="33">
      <t>セッテイ</t>
    </rPh>
    <phoneticPr fontId="1"/>
  </si>
  <si>
    <t>項目変更フラグ（利用開始年月日）</t>
    <rPh sb="0" eb="2">
      <t>コウモク</t>
    </rPh>
    <rPh sb="2" eb="4">
      <t>ヘンコウ</t>
    </rPh>
    <rPh sb="8" eb="10">
      <t>リヨウ</t>
    </rPh>
    <rPh sb="10" eb="12">
      <t>カイシ</t>
    </rPh>
    <rPh sb="12" eb="15">
      <t>ネンガッピ</t>
    </rPh>
    <phoneticPr fontId="24"/>
  </si>
  <si>
    <t>F</t>
    <phoneticPr fontId="1"/>
  </si>
  <si>
    <t>規定値（""(Null値))</t>
    <rPh sb="0" eb="3">
      <t>キテイチ</t>
    </rPh>
    <rPh sb="11" eb="12">
      <t>チ</t>
    </rPh>
    <phoneticPr fontId="1"/>
  </si>
  <si>
    <t>任意</t>
    <rPh sb="0" eb="2">
      <t>ニンイ</t>
    </rPh>
    <phoneticPr fontId="1"/>
  </si>
  <si>
    <t>Cb</t>
  </si>
  <si>
    <t>利用開始年月日（マス管用）</t>
    <rPh sb="0" eb="2">
      <t>リヨウ</t>
    </rPh>
    <rPh sb="2" eb="4">
      <t>カイシ</t>
    </rPh>
    <rPh sb="4" eb="7">
      <t>ネンガッピ</t>
    </rPh>
    <phoneticPr fontId="24"/>
  </si>
  <si>
    <t>A</t>
    <phoneticPr fontId="1"/>
  </si>
  <si>
    <t>[入力規則]
・数字のみ
・８桁</t>
    <rPh sb="8" eb="10">
      <t>スウジ</t>
    </rPh>
    <rPh sb="15" eb="16">
      <t>ケタ</t>
    </rPh>
    <phoneticPr fontId="1"/>
  </si>
  <si>
    <t>[関数]
届出書上の更新区分が「新規」なら、届出書上の「適用日」を転記する。「新規」以外の場合には、Null値とする。</t>
    <rPh sb="1" eb="3">
      <t>カンスウ</t>
    </rPh>
    <rPh sb="5" eb="8">
      <t>トドケデショ</t>
    </rPh>
    <rPh sb="8" eb="9">
      <t>ウエ</t>
    </rPh>
    <rPh sb="10" eb="12">
      <t>コウシン</t>
    </rPh>
    <rPh sb="12" eb="14">
      <t>クブン</t>
    </rPh>
    <rPh sb="16" eb="18">
      <t>シンキ</t>
    </rPh>
    <rPh sb="22" eb="25">
      <t>トドケデショ</t>
    </rPh>
    <rPh sb="25" eb="26">
      <t>ジョウ</t>
    </rPh>
    <rPh sb="28" eb="30">
      <t>テキヨウ</t>
    </rPh>
    <rPh sb="30" eb="31">
      <t>ビ</t>
    </rPh>
    <rPh sb="33" eb="35">
      <t>テンキ</t>
    </rPh>
    <rPh sb="39" eb="41">
      <t>シンキ</t>
    </rPh>
    <rPh sb="42" eb="44">
      <t>イガイ</t>
    </rPh>
    <rPh sb="45" eb="47">
      <t>バアイ</t>
    </rPh>
    <rPh sb="54" eb="55">
      <t>アタイ</t>
    </rPh>
    <phoneticPr fontId="1"/>
  </si>
  <si>
    <t>条件必須</t>
    <rPh sb="0" eb="2">
      <t>ジョウケン</t>
    </rPh>
    <rPh sb="2" eb="4">
      <t>ヒッス</t>
    </rPh>
    <phoneticPr fontId="1"/>
  </si>
  <si>
    <t>項目変更フラグ（利用終了年月日）</t>
    <rPh sb="0" eb="2">
      <t>コウモク</t>
    </rPh>
    <rPh sb="2" eb="4">
      <t>ヘンコウ</t>
    </rPh>
    <rPh sb="8" eb="10">
      <t>リヨウ</t>
    </rPh>
    <rPh sb="10" eb="12">
      <t>シュウリョウ</t>
    </rPh>
    <rPh sb="12" eb="15">
      <t>ネンガッピ</t>
    </rPh>
    <phoneticPr fontId="24"/>
  </si>
  <si>
    <t>利用終了年月日（マス管用）</t>
    <rPh sb="0" eb="2">
      <t>リヨウ</t>
    </rPh>
    <rPh sb="2" eb="4">
      <t>シュウリョウ</t>
    </rPh>
    <rPh sb="4" eb="7">
      <t>ネンガッピ</t>
    </rPh>
    <phoneticPr fontId="24"/>
  </si>
  <si>
    <t>規定値（"29991231")</t>
    <rPh sb="0" eb="3">
      <t>キテイチ</t>
    </rPh>
    <phoneticPr fontId="1"/>
  </si>
  <si>
    <t>項目変更フラグ（新会社コード）</t>
    <rPh sb="0" eb="2">
      <t>コウモク</t>
    </rPh>
    <rPh sb="2" eb="4">
      <t>ヘンコウ</t>
    </rPh>
    <rPh sb="8" eb="11">
      <t>シンカイシャ</t>
    </rPh>
    <phoneticPr fontId="24"/>
  </si>
  <si>
    <t>新会社コード</t>
    <rPh sb="0" eb="3">
      <t>シンカイシャ</t>
    </rPh>
    <phoneticPr fontId="24"/>
  </si>
  <si>
    <t>[入力規則]
・7桁
・下２桁は00のみを許容</t>
    <rPh sb="1" eb="3">
      <t>ニュウリョク</t>
    </rPh>
    <rPh sb="3" eb="5">
      <t>キソク</t>
    </rPh>
    <rPh sb="9" eb="10">
      <t>ケタ</t>
    </rPh>
    <rPh sb="12" eb="13">
      <t>シモ</t>
    </rPh>
    <rPh sb="14" eb="15">
      <t>ケタ</t>
    </rPh>
    <rPh sb="21" eb="23">
      <t>キョヨウ</t>
    </rPh>
    <phoneticPr fontId="1"/>
  </si>
  <si>
    <t>・脱退対象の法人が脱退時に合併機能を利用する場合には、入力必須。
・それ以外の場合は不要。</t>
    <rPh sb="1" eb="3">
      <t>ダッタイ</t>
    </rPh>
    <rPh sb="3" eb="5">
      <t>タイショウ</t>
    </rPh>
    <rPh sb="6" eb="8">
      <t>ホウジン</t>
    </rPh>
    <rPh sb="9" eb="11">
      <t>ダッタイ</t>
    </rPh>
    <rPh sb="11" eb="12">
      <t>ジ</t>
    </rPh>
    <rPh sb="13" eb="15">
      <t>ガッペイ</t>
    </rPh>
    <rPh sb="15" eb="17">
      <t>キノウ</t>
    </rPh>
    <rPh sb="18" eb="20">
      <t>リヨウ</t>
    </rPh>
    <rPh sb="22" eb="24">
      <t>バアイ</t>
    </rPh>
    <rPh sb="27" eb="29">
      <t>ニュウリョク</t>
    </rPh>
    <rPh sb="29" eb="31">
      <t>ヒッス</t>
    </rPh>
    <rPh sb="36" eb="38">
      <t>イガイ</t>
    </rPh>
    <rPh sb="39" eb="41">
      <t>バアイ</t>
    </rPh>
    <rPh sb="42" eb="44">
      <t>フヨウ</t>
    </rPh>
    <phoneticPr fontId="1"/>
  </si>
  <si>
    <t>項目変更フラグ（資金決済会社・会社コード）</t>
    <rPh sb="0" eb="2">
      <t>コウモク</t>
    </rPh>
    <rPh sb="2" eb="4">
      <t>ヘンコウ</t>
    </rPh>
    <rPh sb="8" eb="10">
      <t>シキン</t>
    </rPh>
    <rPh sb="10" eb="12">
      <t>ケッサイ</t>
    </rPh>
    <rPh sb="12" eb="14">
      <t>カイシャ</t>
    </rPh>
    <rPh sb="15" eb="17">
      <t>カイシャ</t>
    </rPh>
    <phoneticPr fontId="24"/>
  </si>
  <si>
    <t>資金決済会社・会社コード</t>
    <rPh sb="0" eb="2">
      <t>シキン</t>
    </rPh>
    <rPh sb="2" eb="4">
      <t>ケッサイ</t>
    </rPh>
    <rPh sb="4" eb="6">
      <t>カイシャ</t>
    </rPh>
    <rPh sb="7" eb="9">
      <t>カイシャ</t>
    </rPh>
    <phoneticPr fontId="24"/>
  </si>
  <si>
    <r>
      <t>[条件付書式]
・</t>
    </r>
    <r>
      <rPr>
        <sz val="12"/>
        <rFont val="游ゴシック"/>
        <family val="3"/>
        <charset val="128"/>
        <scheme val="minor"/>
      </rPr>
      <t>英数字7桁（英字の場合は大文字のみ）</t>
    </r>
    <r>
      <rPr>
        <sz val="11"/>
        <rFont val="游ゴシック"/>
        <family val="3"/>
        <charset val="128"/>
        <scheme val="minor"/>
      </rPr>
      <t>のみを許容
・下２桁は00以外を許容</t>
    </r>
    <rPh sb="1" eb="4">
      <t>ジョウケンツ</t>
    </rPh>
    <rPh sb="4" eb="6">
      <t>ショシキ</t>
    </rPh>
    <rPh sb="9" eb="10">
      <t>エイ</t>
    </rPh>
    <rPh sb="10" eb="12">
      <t>スウジ</t>
    </rPh>
    <rPh sb="13" eb="14">
      <t>ケタ</t>
    </rPh>
    <rPh sb="15" eb="17">
      <t>エイジ</t>
    </rPh>
    <rPh sb="18" eb="20">
      <t>バアイ</t>
    </rPh>
    <rPh sb="21" eb="24">
      <t>オオモジ</t>
    </rPh>
    <rPh sb="30" eb="32">
      <t>キョヨウ</t>
    </rPh>
    <rPh sb="34" eb="35">
      <t>シモ</t>
    </rPh>
    <rPh sb="36" eb="37">
      <t>ケタ</t>
    </rPh>
    <rPh sb="40" eb="42">
      <t>イガイ</t>
    </rPh>
    <rPh sb="43" eb="45">
      <t>キョヨウ</t>
    </rPh>
    <phoneticPr fontId="1"/>
  </si>
  <si>
    <t>項目変更フラグ（統合ＷＥＢ代行会社・会社コード）</t>
    <rPh sb="0" eb="2">
      <t>コウモク</t>
    </rPh>
    <rPh sb="2" eb="4">
      <t>ヘンコウ</t>
    </rPh>
    <rPh sb="8" eb="10">
      <t>トウゴウ</t>
    </rPh>
    <rPh sb="13" eb="15">
      <t>ダイコウ</t>
    </rPh>
    <rPh sb="15" eb="17">
      <t>カイシャ</t>
    </rPh>
    <rPh sb="18" eb="20">
      <t>カイシャ</t>
    </rPh>
    <phoneticPr fontId="24"/>
  </si>
  <si>
    <t>統合ＷＥＢ代行会社・会社コード</t>
    <rPh sb="0" eb="2">
      <t>トウゴウ</t>
    </rPh>
    <rPh sb="5" eb="7">
      <t>ダイコウ</t>
    </rPh>
    <rPh sb="7" eb="9">
      <t>カイシャ</t>
    </rPh>
    <rPh sb="10" eb="12">
      <t>カイシャ</t>
    </rPh>
    <phoneticPr fontId="24"/>
  </si>
  <si>
    <t>項目変更フラグ（統合ＷＥＢ代行会社（予備）・会社コード）</t>
    <rPh sb="0" eb="2">
      <t>コウモク</t>
    </rPh>
    <rPh sb="2" eb="4">
      <t>ヘンコウ</t>
    </rPh>
    <rPh sb="8" eb="10">
      <t>トウゴウ</t>
    </rPh>
    <rPh sb="13" eb="15">
      <t>ダイコウ</t>
    </rPh>
    <rPh sb="15" eb="17">
      <t>カイシャ</t>
    </rPh>
    <rPh sb="18" eb="20">
      <t>ヨビ</t>
    </rPh>
    <rPh sb="22" eb="24">
      <t>カイシャ</t>
    </rPh>
    <phoneticPr fontId="24"/>
  </si>
  <si>
    <t>統合ＷＥＢ代行会社（予備）・会社コード</t>
    <rPh sb="0" eb="2">
      <t>トウゴウ</t>
    </rPh>
    <rPh sb="5" eb="7">
      <t>ダイコウ</t>
    </rPh>
    <rPh sb="7" eb="9">
      <t>カイシャ</t>
    </rPh>
    <rPh sb="10" eb="12">
      <t>ヨビ</t>
    </rPh>
    <rPh sb="14" eb="16">
      <t>カイシャ</t>
    </rPh>
    <phoneticPr fontId="24"/>
  </si>
  <si>
    <t>*組織名称（ルックアップ）</t>
    <rPh sb="1" eb="3">
      <t>ソシキ</t>
    </rPh>
    <rPh sb="3" eb="5">
      <t>メイショウ</t>
    </rPh>
    <phoneticPr fontId="21"/>
  </si>
  <si>
    <t>届出非表示項目</t>
  </si>
  <si>
    <t>規定値（""(Null値))</t>
  </si>
  <si>
    <t>ルックアップ</t>
    <phoneticPr fontId="1"/>
  </si>
  <si>
    <t>*機構加入者コード</t>
    <rPh sb="1" eb="3">
      <t>キコウ</t>
    </rPh>
    <rPh sb="3" eb="6">
      <t>カニュウシャ</t>
    </rPh>
    <phoneticPr fontId="21"/>
  </si>
  <si>
    <t>N</t>
    <phoneticPr fontId="1"/>
  </si>
  <si>
    <t>[入力規則]
数字5桁</t>
    <rPh sb="7" eb="9">
      <t>スウジ</t>
    </rPh>
    <rPh sb="10" eb="11">
      <t>ケタ</t>
    </rPh>
    <phoneticPr fontId="1"/>
  </si>
  <si>
    <t>*利用する資金決済会社支店名称（ルックアップ）</t>
    <rPh sb="1" eb="3">
      <t>リヨウ</t>
    </rPh>
    <rPh sb="5" eb="7">
      <t>シキン</t>
    </rPh>
    <rPh sb="7" eb="9">
      <t>ケッサイ</t>
    </rPh>
    <rPh sb="9" eb="11">
      <t>カイシャ</t>
    </rPh>
    <rPh sb="11" eb="13">
      <t>シテン</t>
    </rPh>
    <rPh sb="13" eb="15">
      <t>メイショウ</t>
    </rPh>
    <phoneticPr fontId="21"/>
  </si>
  <si>
    <t>T</t>
  </si>
  <si>
    <t>規定</t>
    <rPh sb="0" eb="2">
      <t>キテイ</t>
    </rPh>
    <phoneticPr fontId="21"/>
  </si>
  <si>
    <t>ルックアップ</t>
  </si>
  <si>
    <t>*利用する資金決済会社コード（届出）</t>
    <rPh sb="1" eb="3">
      <t>リヨウ</t>
    </rPh>
    <rPh sb="5" eb="7">
      <t>シキン</t>
    </rPh>
    <rPh sb="7" eb="9">
      <t>ケッサイ</t>
    </rPh>
    <rPh sb="9" eb="11">
      <t>カイシャ</t>
    </rPh>
    <rPh sb="15" eb="16">
      <t>トド</t>
    </rPh>
    <rPh sb="16" eb="17">
      <t>デ</t>
    </rPh>
    <phoneticPr fontId="21"/>
  </si>
  <si>
    <t>届出</t>
    <rPh sb="0" eb="2">
      <t>トドケデ</t>
    </rPh>
    <phoneticPr fontId="21"/>
  </si>
  <si>
    <t>[入力規則]
数字7桁</t>
    <rPh sb="7" eb="9">
      <t>スウジ</t>
    </rPh>
    <rPh sb="10" eb="11">
      <t>ケタ</t>
    </rPh>
    <phoneticPr fontId="1"/>
  </si>
  <si>
    <t>*マス管csv投入予定日</t>
    <rPh sb="3" eb="4">
      <t>カン</t>
    </rPh>
    <rPh sb="7" eb="9">
      <t>トウニュウ</t>
    </rPh>
    <rPh sb="9" eb="12">
      <t>ヨテイビ</t>
    </rPh>
    <phoneticPr fontId="21"/>
  </si>
  <si>
    <t>補記</t>
    <rPh sb="0" eb="2">
      <t>ホキ</t>
    </rPh>
    <phoneticPr fontId="21"/>
  </si>
  <si>
    <t>[入力規則]
YYYY/MM/DD</t>
    <phoneticPr fontId="1"/>
  </si>
  <si>
    <t>*利用開始年月日（CO用）</t>
    <rPh sb="1" eb="3">
      <t>リヨウ</t>
    </rPh>
    <rPh sb="3" eb="5">
      <t>カイシ</t>
    </rPh>
    <rPh sb="5" eb="8">
      <t>ネンガッピ</t>
    </rPh>
    <rPh sb="11" eb="12">
      <t>ヨウ</t>
    </rPh>
    <phoneticPr fontId="21"/>
  </si>
  <si>
    <t>コピー</t>
  </si>
  <si>
    <t>*レコード開始年月日</t>
    <rPh sb="5" eb="7">
      <t>カイシ</t>
    </rPh>
    <rPh sb="7" eb="10">
      <t>ネンガッピ</t>
    </rPh>
    <phoneticPr fontId="21"/>
  </si>
  <si>
    <t>*レコード終了年月日</t>
    <rPh sb="5" eb="7">
      <t>シュウリョウ</t>
    </rPh>
    <rPh sb="7" eb="10">
      <t>ネンガッピ</t>
    </rPh>
    <phoneticPr fontId="21"/>
  </si>
  <si>
    <t>規定</t>
  </si>
  <si>
    <t>規定値（"2999/12/31")</t>
    <rPh sb="0" eb="3">
      <t>キテイチ</t>
    </rPh>
    <phoneticPr fontId="1"/>
  </si>
  <si>
    <t>*利用終了年月日（CO用）</t>
    <rPh sb="1" eb="3">
      <t>リヨウ</t>
    </rPh>
    <rPh sb="3" eb="5">
      <t>シュウリョウ</t>
    </rPh>
    <rPh sb="5" eb="8">
      <t>ネンガッピ</t>
    </rPh>
    <rPh sb="11" eb="12">
      <t>ヨウ</t>
    </rPh>
    <phoneticPr fontId="21"/>
  </si>
  <si>
    <t>db58</t>
    <phoneticPr fontId="1"/>
  </si>
  <si>
    <t>db58</t>
  </si>
  <si>
    <t>規定値（"641000"）</t>
    <rPh sb="0" eb="3">
      <t>キテイチ</t>
    </rPh>
    <phoneticPr fontId="1"/>
  </si>
  <si>
    <t>SB代</t>
    <rPh sb="2" eb="3">
      <t>ダイ</t>
    </rPh>
    <phoneticPr fontId="1"/>
  </si>
  <si>
    <t>適用開始年月日（マス管用）</t>
    <rPh sb="0" eb="2">
      <t>テキヨウ</t>
    </rPh>
    <rPh sb="2" eb="4">
      <t>カイシ</t>
    </rPh>
    <rPh sb="4" eb="7">
      <t>ネンガッピ</t>
    </rPh>
    <phoneticPr fontId="24"/>
  </si>
  <si>
    <t>F</t>
  </si>
  <si>
    <t>A</t>
  </si>
  <si>
    <t>項目変更フラグ（接続会社利用フラグ）</t>
    <rPh sb="0" eb="2">
      <t>コウモク</t>
    </rPh>
    <rPh sb="2" eb="4">
      <t>ヘンコウ</t>
    </rPh>
    <rPh sb="8" eb="10">
      <t>セツゾク</t>
    </rPh>
    <rPh sb="10" eb="12">
      <t>カイシャ</t>
    </rPh>
    <rPh sb="12" eb="14">
      <t>リヨウ</t>
    </rPh>
    <phoneticPr fontId="23"/>
  </si>
  <si>
    <t>接続会社利用フラグ</t>
  </si>
  <si>
    <t>[入力規則]
数字1桁
"0"または"1"</t>
  </si>
  <si>
    <t>項目変更フラグ（元利金計算会社・会社コード）</t>
    <rPh sb="0" eb="2">
      <t>コウモク</t>
    </rPh>
    <rPh sb="2" eb="4">
      <t>ヘンコウ</t>
    </rPh>
    <rPh sb="8" eb="11">
      <t>ガンリキン</t>
    </rPh>
    <rPh sb="11" eb="13">
      <t>ケイサン</t>
    </rPh>
    <rPh sb="13" eb="15">
      <t>ガイシャ</t>
    </rPh>
    <rPh sb="16" eb="18">
      <t>カイシャ</t>
    </rPh>
    <phoneticPr fontId="23"/>
  </si>
  <si>
    <t>SB代</t>
  </si>
  <si>
    <t>元利金計算会社・会社コード</t>
    <rPh sb="0" eb="3">
      <t>ガンリキン</t>
    </rPh>
    <rPh sb="3" eb="5">
      <t>ケイサン</t>
    </rPh>
    <rPh sb="5" eb="7">
      <t>ガイシャ</t>
    </rPh>
    <rPh sb="8" eb="10">
      <t>カイシャ</t>
    </rPh>
    <phoneticPr fontId="1"/>
  </si>
  <si>
    <t>項目変更フラグ（銘柄情報計算会社・会社コード）</t>
    <rPh sb="0" eb="2">
      <t>コウモク</t>
    </rPh>
    <rPh sb="2" eb="4">
      <t>ヘンコウ</t>
    </rPh>
    <rPh sb="8" eb="10">
      <t>メイガラ</t>
    </rPh>
    <rPh sb="10" eb="12">
      <t>ジョウホウ</t>
    </rPh>
    <rPh sb="12" eb="14">
      <t>ケイサン</t>
    </rPh>
    <rPh sb="14" eb="16">
      <t>ガイシャ</t>
    </rPh>
    <rPh sb="17" eb="19">
      <t>カイシャ</t>
    </rPh>
    <phoneticPr fontId="23"/>
  </si>
  <si>
    <t>任意</t>
  </si>
  <si>
    <t>銘柄情報計算会社・会社コード</t>
  </si>
  <si>
    <t>項目変更フラグ（統合ＷＥＢ代行会社・会社コード）</t>
    <rPh sb="0" eb="2">
      <t>コウモク</t>
    </rPh>
    <rPh sb="2" eb="4">
      <t>ヘンコウ</t>
    </rPh>
    <rPh sb="8" eb="10">
      <t>トウゴウ</t>
    </rPh>
    <rPh sb="13" eb="15">
      <t>ダイコウ</t>
    </rPh>
    <rPh sb="15" eb="17">
      <t>ガイシャ</t>
    </rPh>
    <rPh sb="18" eb="20">
      <t>カイシャ</t>
    </rPh>
    <phoneticPr fontId="23"/>
  </si>
  <si>
    <t>統合ＷＥＢ代行会社・会社コード</t>
  </si>
  <si>
    <t>項目変更フラグ（統合ＷＥＢ代行会社（予備）・会社コード）</t>
  </si>
  <si>
    <t>統合ＷＥＢ代行会社（予備）・会社コード</t>
  </si>
  <si>
    <t>*代理人コード</t>
    <rPh sb="1" eb="4">
      <t>ダイリニン</t>
    </rPh>
    <phoneticPr fontId="1"/>
  </si>
  <si>
    <t>規定</t>
    <phoneticPr fontId="1"/>
  </si>
  <si>
    <t>*マス管csv投入予定日</t>
    <rPh sb="3" eb="4">
      <t>カン</t>
    </rPh>
    <rPh sb="7" eb="9">
      <t>トウニュウ</t>
    </rPh>
    <rPh sb="9" eb="11">
      <t>ヨテイ</t>
    </rPh>
    <rPh sb="11" eb="12">
      <t>ビ</t>
    </rPh>
    <phoneticPr fontId="1"/>
  </si>
  <si>
    <t>db48</t>
    <phoneticPr fontId="1"/>
  </si>
  <si>
    <t>db48</t>
  </si>
  <si>
    <t>規定値（"671000"）</t>
    <rPh sb="0" eb="3">
      <t>キテイチ</t>
    </rPh>
    <phoneticPr fontId="1"/>
  </si>
  <si>
    <t>SB資</t>
    <rPh sb="2" eb="3">
      <t>シ</t>
    </rPh>
    <phoneticPr fontId="1"/>
  </si>
  <si>
    <t>項目変更フラグ（計算会社・会社コード）</t>
  </si>
  <si>
    <t>SB資</t>
  </si>
  <si>
    <t>計算会社・会社コード</t>
  </si>
  <si>
    <t>*資金決済会社コード（届出）</t>
    <rPh sb="1" eb="3">
      <t>シキン</t>
    </rPh>
    <rPh sb="3" eb="5">
      <t>ケッサイ</t>
    </rPh>
    <rPh sb="5" eb="7">
      <t>カイシャ</t>
    </rPh>
    <rPh sb="11" eb="13">
      <t>トドケデ</t>
    </rPh>
    <phoneticPr fontId="1"/>
  </si>
  <si>
    <t>N</t>
  </si>
  <si>
    <t>db85</t>
    <phoneticPr fontId="1"/>
  </si>
  <si>
    <t>db85</t>
  </si>
  <si>
    <t>規定値（"692000"）</t>
    <rPh sb="0" eb="3">
      <t>キテイチ</t>
    </rPh>
    <phoneticPr fontId="1"/>
  </si>
  <si>
    <t>SB発</t>
    <rPh sb="2" eb="3">
      <t>ハツ</t>
    </rPh>
    <phoneticPr fontId="21"/>
  </si>
  <si>
    <t>項目変更フラグ（SB発行者コード）</t>
    <rPh sb="0" eb="2">
      <t>コウモク</t>
    </rPh>
    <rPh sb="2" eb="4">
      <t>ヘンコウ</t>
    </rPh>
    <rPh sb="10" eb="13">
      <t>ハッコウシャ</t>
    </rPh>
    <phoneticPr fontId="23"/>
  </si>
  <si>
    <t>SB発行者コード</t>
  </si>
  <si>
    <t>[入力規則]
・数字6桁</t>
    <rPh sb="8" eb="10">
      <t>スウジ</t>
    </rPh>
    <rPh sb="11" eb="12">
      <t>ケタ</t>
    </rPh>
    <phoneticPr fontId="1"/>
  </si>
  <si>
    <t>[関数]
・入力値を引っ張る</t>
    <rPh sb="1" eb="3">
      <t>カンスウ</t>
    </rPh>
    <rPh sb="6" eb="9">
      <t>ニュウリョクチ</t>
    </rPh>
    <rPh sb="10" eb="11">
      <t>ヒ</t>
    </rPh>
    <rPh sb="12" eb="13">
      <t>パ</t>
    </rPh>
    <phoneticPr fontId="1"/>
  </si>
  <si>
    <t>項目変更フラグ（発行禁止フラグ）</t>
    <rPh sb="0" eb="2">
      <t>コウモク</t>
    </rPh>
    <rPh sb="2" eb="4">
      <t>ヘンコウ</t>
    </rPh>
    <rPh sb="8" eb="10">
      <t>ハッコウ</t>
    </rPh>
    <rPh sb="10" eb="12">
      <t>キンシ</t>
    </rPh>
    <phoneticPr fontId="23"/>
  </si>
  <si>
    <t>発行禁止フラグ</t>
    <rPh sb="0" eb="2">
      <t>ハッコウ</t>
    </rPh>
    <rPh sb="2" eb="4">
      <t>キンシ</t>
    </rPh>
    <phoneticPr fontId="1"/>
  </si>
  <si>
    <t>[入力規則]
数字1桁
"0"または"1"</t>
    <phoneticPr fontId="1"/>
  </si>
  <si>
    <t>電子化時に全発行者から同意書をもらったが、提出しない発行者について発行を禁止するフラグのよう。おそらく現行では発生しないはずなので、デフォルトは「0」：発行禁止でない。</t>
    <rPh sb="0" eb="3">
      <t>デンシカ</t>
    </rPh>
    <rPh sb="3" eb="4">
      <t>ジ</t>
    </rPh>
    <rPh sb="5" eb="6">
      <t>ゼン</t>
    </rPh>
    <rPh sb="6" eb="9">
      <t>ハッコウシャ</t>
    </rPh>
    <rPh sb="11" eb="14">
      <t>ドウイショ</t>
    </rPh>
    <rPh sb="21" eb="23">
      <t>テイシュツ</t>
    </rPh>
    <rPh sb="26" eb="29">
      <t>ハッコウシャ</t>
    </rPh>
    <rPh sb="33" eb="35">
      <t>ハッコウ</t>
    </rPh>
    <rPh sb="36" eb="38">
      <t>キンシ</t>
    </rPh>
    <rPh sb="51" eb="53">
      <t>ゲンコウ</t>
    </rPh>
    <rPh sb="55" eb="57">
      <t>ハッセイ</t>
    </rPh>
    <phoneticPr fontId="1"/>
  </si>
  <si>
    <t>項目変更フラグ（合同発行フラグ）</t>
    <rPh sb="0" eb="2">
      <t>コウモク</t>
    </rPh>
    <rPh sb="2" eb="4">
      <t>ヘンコウ</t>
    </rPh>
    <phoneticPr fontId="23"/>
  </si>
  <si>
    <t>合同発行フラグ</t>
  </si>
  <si>
    <t>項目変更フラグ（代理人０１・会社コード）</t>
    <rPh sb="0" eb="2">
      <t>コウモク</t>
    </rPh>
    <rPh sb="2" eb="4">
      <t>ヘンコウ</t>
    </rPh>
    <phoneticPr fontId="23"/>
  </si>
  <si>
    <t>代理人０１・会社コード</t>
  </si>
  <si>
    <t>項目変更フラグ（代理人０２・会社コード）</t>
    <rPh sb="0" eb="2">
      <t>コウモク</t>
    </rPh>
    <rPh sb="2" eb="4">
      <t>ヘンコウ</t>
    </rPh>
    <phoneticPr fontId="23"/>
  </si>
  <si>
    <t>代理人０２・会社コード</t>
  </si>
  <si>
    <t>項目変更フラグ（代理人０３・会社コード）</t>
    <rPh sb="0" eb="2">
      <t>コウモク</t>
    </rPh>
    <rPh sb="2" eb="4">
      <t>ヘンコウ</t>
    </rPh>
    <phoneticPr fontId="23"/>
  </si>
  <si>
    <t>代理人０３・会社コード</t>
  </si>
  <si>
    <t>項目変更フラグ（代理人０４・会社コード）</t>
    <rPh sb="0" eb="2">
      <t>コウモク</t>
    </rPh>
    <rPh sb="2" eb="4">
      <t>ヘンコウ</t>
    </rPh>
    <phoneticPr fontId="23"/>
  </si>
  <si>
    <t>代理人０４・会社コード</t>
  </si>
  <si>
    <t>項目変更フラグ（代理人０５・会社コード）</t>
    <rPh sb="0" eb="2">
      <t>コウモク</t>
    </rPh>
    <rPh sb="2" eb="4">
      <t>ヘンコウ</t>
    </rPh>
    <phoneticPr fontId="23"/>
  </si>
  <si>
    <t>代理人０５・会社コード</t>
  </si>
  <si>
    <t>項目変更フラグ（代理人０６・会社コード）</t>
    <rPh sb="0" eb="2">
      <t>コウモク</t>
    </rPh>
    <rPh sb="2" eb="4">
      <t>ヘンコウ</t>
    </rPh>
    <phoneticPr fontId="23"/>
  </si>
  <si>
    <t>代理人０６・会社コード</t>
  </si>
  <si>
    <t>項目変更フラグ（代理人０７・会社コード）</t>
    <rPh sb="0" eb="2">
      <t>コウモク</t>
    </rPh>
    <rPh sb="2" eb="4">
      <t>ヘンコウ</t>
    </rPh>
    <phoneticPr fontId="23"/>
  </si>
  <si>
    <t>代理人０７・会社コード</t>
  </si>
  <si>
    <t>項目変更フラグ（代理人０８・会社コード）</t>
    <rPh sb="0" eb="2">
      <t>コウモク</t>
    </rPh>
    <rPh sb="2" eb="4">
      <t>ヘンコウ</t>
    </rPh>
    <phoneticPr fontId="23"/>
  </si>
  <si>
    <t>代理人０８・会社コード</t>
  </si>
  <si>
    <t>項目変更フラグ（代理人０９・会社コード）</t>
    <rPh sb="0" eb="2">
      <t>コウモク</t>
    </rPh>
    <rPh sb="2" eb="4">
      <t>ヘンコウ</t>
    </rPh>
    <phoneticPr fontId="23"/>
  </si>
  <si>
    <t>代理人０９・会社コード</t>
  </si>
  <si>
    <t>項目変更フラグ（代理人１０・会社コード）</t>
    <rPh sb="0" eb="2">
      <t>コウモク</t>
    </rPh>
    <rPh sb="2" eb="4">
      <t>ヘンコウ</t>
    </rPh>
    <phoneticPr fontId="23"/>
  </si>
  <si>
    <t>代理人１０・会社コード</t>
  </si>
  <si>
    <t>SB発</t>
  </si>
  <si>
    <t>項目変更フラグ（代理人１1・会社コード）</t>
    <rPh sb="0" eb="2">
      <t>コウモク</t>
    </rPh>
    <rPh sb="2" eb="4">
      <t>ヘンコウ</t>
    </rPh>
    <phoneticPr fontId="23"/>
  </si>
  <si>
    <t>代理人１1・会社コード</t>
  </si>
  <si>
    <t>項目変更フラグ（代理人１2・会社コード）</t>
    <rPh sb="0" eb="2">
      <t>コウモク</t>
    </rPh>
    <rPh sb="2" eb="4">
      <t>ヘンコウ</t>
    </rPh>
    <phoneticPr fontId="23"/>
  </si>
  <si>
    <t>代理人１2・会社コード</t>
  </si>
  <si>
    <t>項目変更フラグ（代理人１3・会社コード）</t>
    <rPh sb="0" eb="2">
      <t>コウモク</t>
    </rPh>
    <rPh sb="2" eb="4">
      <t>ヘンコウ</t>
    </rPh>
    <phoneticPr fontId="23"/>
  </si>
  <si>
    <t>代理人１3・会社コード</t>
  </si>
  <si>
    <t>項目変更フラグ（代理人１4・会社コード）</t>
    <rPh sb="0" eb="2">
      <t>コウモク</t>
    </rPh>
    <rPh sb="2" eb="4">
      <t>ヘンコウ</t>
    </rPh>
    <phoneticPr fontId="23"/>
  </si>
  <si>
    <t>代理人１4・会社コード</t>
  </si>
  <si>
    <t>項目変更フラグ（代理人１5・会社コード）</t>
    <rPh sb="0" eb="2">
      <t>コウモク</t>
    </rPh>
    <rPh sb="2" eb="4">
      <t>ヘンコウ</t>
    </rPh>
    <phoneticPr fontId="23"/>
  </si>
  <si>
    <t>代理人１5・会社コード</t>
  </si>
  <si>
    <t>項目変更フラグ（代理人１6・会社コード）</t>
    <rPh sb="0" eb="2">
      <t>コウモク</t>
    </rPh>
    <rPh sb="2" eb="4">
      <t>ヘンコウ</t>
    </rPh>
    <phoneticPr fontId="23"/>
  </si>
  <si>
    <t>代理人１6・会社コード</t>
  </si>
  <si>
    <t>項目変更フラグ（代理人１7・会社コード）</t>
    <rPh sb="0" eb="2">
      <t>コウモク</t>
    </rPh>
    <rPh sb="2" eb="4">
      <t>ヘンコウ</t>
    </rPh>
    <phoneticPr fontId="23"/>
  </si>
  <si>
    <t>代理人１7・会社コード</t>
  </si>
  <si>
    <t>項目変更フラグ（代理人１8・会社コード）</t>
    <rPh sb="0" eb="2">
      <t>コウモク</t>
    </rPh>
    <rPh sb="2" eb="4">
      <t>ヘンコウ</t>
    </rPh>
    <phoneticPr fontId="23"/>
  </si>
  <si>
    <t>代理人１8・会社コード</t>
  </si>
  <si>
    <t>項目変更フラグ（代理人１9・会社コード）</t>
    <rPh sb="0" eb="2">
      <t>コウモク</t>
    </rPh>
    <rPh sb="2" eb="4">
      <t>ヘンコウ</t>
    </rPh>
    <phoneticPr fontId="23"/>
  </si>
  <si>
    <t>代理人１9・会社コード</t>
  </si>
  <si>
    <t>項目変更フラグ（代理人20・会社コード）</t>
    <rPh sb="0" eb="2">
      <t>コウモク</t>
    </rPh>
    <rPh sb="2" eb="4">
      <t>ヘンコウ</t>
    </rPh>
    <phoneticPr fontId="23"/>
  </si>
  <si>
    <t>代理人20・会社コード</t>
  </si>
  <si>
    <t>項目変更フラグ（代理人21・会社コード）</t>
    <rPh sb="0" eb="2">
      <t>コウモク</t>
    </rPh>
    <rPh sb="2" eb="4">
      <t>ヘンコウ</t>
    </rPh>
    <phoneticPr fontId="23"/>
  </si>
  <si>
    <t>代理人21・会社コード</t>
  </si>
  <si>
    <t>項目変更フラグ（代理人22・会社コード）</t>
    <rPh sb="0" eb="2">
      <t>コウモク</t>
    </rPh>
    <rPh sb="2" eb="4">
      <t>ヘンコウ</t>
    </rPh>
    <phoneticPr fontId="23"/>
  </si>
  <si>
    <t>代理人22・会社コード</t>
  </si>
  <si>
    <t>項目変更フラグ（代理人23・会社コード）</t>
    <rPh sb="0" eb="2">
      <t>コウモク</t>
    </rPh>
    <rPh sb="2" eb="4">
      <t>ヘンコウ</t>
    </rPh>
    <phoneticPr fontId="23"/>
  </si>
  <si>
    <t>代理人23・会社コード</t>
  </si>
  <si>
    <t>項目変更フラグ（代理人24・会社コード）</t>
    <rPh sb="0" eb="2">
      <t>コウモク</t>
    </rPh>
    <rPh sb="2" eb="4">
      <t>ヘンコウ</t>
    </rPh>
    <phoneticPr fontId="23"/>
  </si>
  <si>
    <t>代理人24・会社コード</t>
  </si>
  <si>
    <t>項目変更フラグ（代理人25・会社コード）</t>
    <rPh sb="0" eb="2">
      <t>コウモク</t>
    </rPh>
    <rPh sb="2" eb="4">
      <t>ヘンコウ</t>
    </rPh>
    <phoneticPr fontId="23"/>
  </si>
  <si>
    <t>代理人25・会社コード</t>
  </si>
  <si>
    <t>項目変更フラグ（代理人26・会社コード）</t>
    <rPh sb="0" eb="2">
      <t>コウモク</t>
    </rPh>
    <rPh sb="2" eb="4">
      <t>ヘンコウ</t>
    </rPh>
    <phoneticPr fontId="23"/>
  </si>
  <si>
    <t>代理人26・会社コード</t>
  </si>
  <si>
    <t>項目変更フラグ（代理人27・会社コード）</t>
    <rPh sb="0" eb="2">
      <t>コウモク</t>
    </rPh>
    <rPh sb="2" eb="4">
      <t>ヘンコウ</t>
    </rPh>
    <phoneticPr fontId="23"/>
  </si>
  <si>
    <t>代理人27・会社コード</t>
  </si>
  <si>
    <t>項目変更フラグ（代理人28・会社コード）</t>
    <rPh sb="0" eb="2">
      <t>コウモク</t>
    </rPh>
    <rPh sb="2" eb="4">
      <t>ヘンコウ</t>
    </rPh>
    <phoneticPr fontId="23"/>
  </si>
  <si>
    <t>代理人28・会社コード</t>
  </si>
  <si>
    <t>項目変更フラグ（代理人29・会社コード）</t>
    <rPh sb="0" eb="2">
      <t>コウモク</t>
    </rPh>
    <rPh sb="2" eb="4">
      <t>ヘンコウ</t>
    </rPh>
    <phoneticPr fontId="23"/>
  </si>
  <si>
    <t>代理人29・会社コード</t>
  </si>
  <si>
    <t>項目変更フラグ（代理人30・会社コード）</t>
    <rPh sb="0" eb="2">
      <t>コウモク</t>
    </rPh>
    <rPh sb="2" eb="4">
      <t>ヘンコウ</t>
    </rPh>
    <phoneticPr fontId="23"/>
  </si>
  <si>
    <t>代理人30・会社コード</t>
  </si>
  <si>
    <t>*代理人会社名称１（ルックアップ）</t>
    <rPh sb="1" eb="4">
      <t>ダイリニン</t>
    </rPh>
    <rPh sb="4" eb="6">
      <t>カイシャ</t>
    </rPh>
    <rPh sb="6" eb="8">
      <t>メイショウ</t>
    </rPh>
    <phoneticPr fontId="21"/>
  </si>
  <si>
    <t>T</t>
    <phoneticPr fontId="21"/>
  </si>
  <si>
    <t>*代理人コード１</t>
    <rPh sb="1" eb="4">
      <t>ダイリニン</t>
    </rPh>
    <phoneticPr fontId="21"/>
  </si>
  <si>
    <t>[入力規則]
・数字5桁</t>
    <rPh sb="8" eb="10">
      <t>スウジ</t>
    </rPh>
    <rPh sb="11" eb="12">
      <t>ケタ</t>
    </rPh>
    <phoneticPr fontId="1"/>
  </si>
  <si>
    <t>*代理人会社名称２（ルックアップ）</t>
    <rPh sb="1" eb="4">
      <t>ダイリニン</t>
    </rPh>
    <rPh sb="4" eb="6">
      <t>カイシャ</t>
    </rPh>
    <rPh sb="6" eb="8">
      <t>メイショウ</t>
    </rPh>
    <phoneticPr fontId="21"/>
  </si>
  <si>
    <t>*代理人コード２</t>
    <rPh sb="1" eb="4">
      <t>ダイリニン</t>
    </rPh>
    <phoneticPr fontId="21"/>
  </si>
  <si>
    <t>*代理人会社名称３（ルックアップ）</t>
    <rPh sb="1" eb="4">
      <t>ダイリニン</t>
    </rPh>
    <rPh sb="4" eb="6">
      <t>カイシャ</t>
    </rPh>
    <rPh sb="6" eb="8">
      <t>メイショウ</t>
    </rPh>
    <phoneticPr fontId="21"/>
  </si>
  <si>
    <t>*代理人コード３</t>
    <rPh sb="1" eb="4">
      <t>ダイリニン</t>
    </rPh>
    <phoneticPr fontId="21"/>
  </si>
  <si>
    <t>*代理人会社名称４（ルックアップ）</t>
    <rPh sb="1" eb="4">
      <t>ダイリニン</t>
    </rPh>
    <rPh sb="4" eb="6">
      <t>カイシャ</t>
    </rPh>
    <rPh sb="6" eb="8">
      <t>メイショウ</t>
    </rPh>
    <phoneticPr fontId="21"/>
  </si>
  <si>
    <t>*代理人コード４</t>
    <rPh sb="1" eb="4">
      <t>ダイリニン</t>
    </rPh>
    <phoneticPr fontId="21"/>
  </si>
  <si>
    <t>*代理人会社名称５（ルックアップ）</t>
    <rPh sb="1" eb="4">
      <t>ダイリニン</t>
    </rPh>
    <rPh sb="4" eb="6">
      <t>カイシャ</t>
    </rPh>
    <rPh sb="6" eb="8">
      <t>メイショウ</t>
    </rPh>
    <phoneticPr fontId="21"/>
  </si>
  <si>
    <t>*代理人コード５</t>
    <rPh sb="1" eb="4">
      <t>ダイリニン</t>
    </rPh>
    <phoneticPr fontId="21"/>
  </si>
  <si>
    <t>*代理人会社名称６（ルックアップ）</t>
    <rPh sb="1" eb="4">
      <t>ダイリニン</t>
    </rPh>
    <rPh sb="4" eb="6">
      <t>カイシャ</t>
    </rPh>
    <rPh sb="6" eb="8">
      <t>メイショウ</t>
    </rPh>
    <phoneticPr fontId="21"/>
  </si>
  <si>
    <t>*代理人コード６</t>
    <rPh sb="1" eb="4">
      <t>ダイリニン</t>
    </rPh>
    <phoneticPr fontId="21"/>
  </si>
  <si>
    <t>*代理人会社名称７（ルックアップ）</t>
    <rPh sb="1" eb="4">
      <t>ダイリニン</t>
    </rPh>
    <rPh sb="4" eb="6">
      <t>カイシャ</t>
    </rPh>
    <rPh sb="6" eb="8">
      <t>メイショウ</t>
    </rPh>
    <phoneticPr fontId="21"/>
  </si>
  <si>
    <t>*代理人コード７</t>
    <rPh sb="1" eb="4">
      <t>ダイリニン</t>
    </rPh>
    <phoneticPr fontId="21"/>
  </si>
  <si>
    <t>*代理人会社名称８（ルックアップ）</t>
    <rPh sb="1" eb="4">
      <t>ダイリニン</t>
    </rPh>
    <rPh sb="4" eb="6">
      <t>カイシャ</t>
    </rPh>
    <rPh sb="6" eb="8">
      <t>メイショウ</t>
    </rPh>
    <phoneticPr fontId="21"/>
  </si>
  <si>
    <t>*代理人コード８</t>
    <rPh sb="1" eb="4">
      <t>ダイリニン</t>
    </rPh>
    <phoneticPr fontId="21"/>
  </si>
  <si>
    <t>*代理人会社名称９（ルックアップ）</t>
    <rPh sb="1" eb="4">
      <t>ダイリニン</t>
    </rPh>
    <rPh sb="4" eb="6">
      <t>カイシャ</t>
    </rPh>
    <rPh sb="6" eb="8">
      <t>メイショウ</t>
    </rPh>
    <phoneticPr fontId="21"/>
  </si>
  <si>
    <t>*代理人コード９</t>
    <rPh sb="1" eb="4">
      <t>ダイリニン</t>
    </rPh>
    <phoneticPr fontId="21"/>
  </si>
  <si>
    <t>*代理人会社名称１０（ルックアップ）</t>
    <rPh sb="1" eb="4">
      <t>ダイリニン</t>
    </rPh>
    <rPh sb="4" eb="6">
      <t>カイシャ</t>
    </rPh>
    <rPh sb="6" eb="8">
      <t>メイショウ</t>
    </rPh>
    <phoneticPr fontId="21"/>
  </si>
  <si>
    <t>*代理人コード１０</t>
    <rPh sb="1" eb="4">
      <t>ダイリニン</t>
    </rPh>
    <phoneticPr fontId="21"/>
  </si>
  <si>
    <t>*代理人会社名称１１（ルックアップ）</t>
    <rPh sb="1" eb="4">
      <t>ダイリニン</t>
    </rPh>
    <rPh sb="4" eb="6">
      <t>カイシャ</t>
    </rPh>
    <rPh sb="6" eb="8">
      <t>メイショウ</t>
    </rPh>
    <phoneticPr fontId="21"/>
  </si>
  <si>
    <t>*代理人コード１１</t>
    <rPh sb="1" eb="4">
      <t>ダイリニン</t>
    </rPh>
    <phoneticPr fontId="21"/>
  </si>
  <si>
    <t>*代理人会社名称１２（ルックアップ）</t>
    <rPh sb="1" eb="4">
      <t>ダイリニン</t>
    </rPh>
    <rPh sb="4" eb="6">
      <t>カイシャ</t>
    </rPh>
    <rPh sb="6" eb="8">
      <t>メイショウ</t>
    </rPh>
    <phoneticPr fontId="21"/>
  </si>
  <si>
    <t>*代理人コード１２</t>
    <rPh sb="1" eb="4">
      <t>ダイリニン</t>
    </rPh>
    <phoneticPr fontId="21"/>
  </si>
  <si>
    <t>*代理人会社名称１３（ルックアップ）</t>
    <rPh sb="1" eb="4">
      <t>ダイリニン</t>
    </rPh>
    <rPh sb="4" eb="6">
      <t>カイシャ</t>
    </rPh>
    <rPh sb="6" eb="8">
      <t>メイショウ</t>
    </rPh>
    <phoneticPr fontId="21"/>
  </si>
  <si>
    <t>*代理人コード１３</t>
    <rPh sb="1" eb="4">
      <t>ダイリニン</t>
    </rPh>
    <phoneticPr fontId="21"/>
  </si>
  <si>
    <t>*代理人会社名称１４（ルックアップ）</t>
    <rPh sb="1" eb="4">
      <t>ダイリニン</t>
    </rPh>
    <rPh sb="4" eb="6">
      <t>カイシャ</t>
    </rPh>
    <rPh sb="6" eb="8">
      <t>メイショウ</t>
    </rPh>
    <phoneticPr fontId="21"/>
  </si>
  <si>
    <t>*代理人コード１４</t>
    <rPh sb="1" eb="4">
      <t>ダイリニン</t>
    </rPh>
    <phoneticPr fontId="21"/>
  </si>
  <si>
    <t>*代理人会社名称１５（ルックアップ）</t>
    <rPh sb="1" eb="4">
      <t>ダイリニン</t>
    </rPh>
    <rPh sb="4" eb="6">
      <t>カイシャ</t>
    </rPh>
    <rPh sb="6" eb="8">
      <t>メイショウ</t>
    </rPh>
    <phoneticPr fontId="21"/>
  </si>
  <si>
    <t>*代理人コード１５</t>
    <rPh sb="1" eb="4">
      <t>ダイリニン</t>
    </rPh>
    <phoneticPr fontId="21"/>
  </si>
  <si>
    <t>*代理人会社名称１６（ルックアップ）</t>
    <rPh sb="1" eb="4">
      <t>ダイリニン</t>
    </rPh>
    <rPh sb="4" eb="6">
      <t>カイシャ</t>
    </rPh>
    <rPh sb="6" eb="8">
      <t>メイショウ</t>
    </rPh>
    <phoneticPr fontId="21"/>
  </si>
  <si>
    <t>*代理人コード１６</t>
    <rPh sb="1" eb="4">
      <t>ダイリニン</t>
    </rPh>
    <phoneticPr fontId="21"/>
  </si>
  <si>
    <t>*代理人会社名称１７（ルックアップ）</t>
    <rPh sb="1" eb="4">
      <t>ダイリニン</t>
    </rPh>
    <rPh sb="4" eb="6">
      <t>カイシャ</t>
    </rPh>
    <rPh sb="6" eb="8">
      <t>メイショウ</t>
    </rPh>
    <phoneticPr fontId="21"/>
  </si>
  <si>
    <t>*代理人コード１７</t>
    <rPh sb="1" eb="4">
      <t>ダイリニン</t>
    </rPh>
    <phoneticPr fontId="21"/>
  </si>
  <si>
    <t>*代理人会社名称１８（ルックアップ）</t>
    <rPh sb="1" eb="4">
      <t>ダイリニン</t>
    </rPh>
    <rPh sb="4" eb="6">
      <t>カイシャ</t>
    </rPh>
    <rPh sb="6" eb="8">
      <t>メイショウ</t>
    </rPh>
    <phoneticPr fontId="21"/>
  </si>
  <si>
    <t>*代理人コード１８</t>
    <rPh sb="1" eb="4">
      <t>ダイリニン</t>
    </rPh>
    <phoneticPr fontId="21"/>
  </si>
  <si>
    <t>*代理人会社名称１９（ルックアップ）</t>
    <rPh sb="1" eb="4">
      <t>ダイリニン</t>
    </rPh>
    <rPh sb="4" eb="6">
      <t>カイシャ</t>
    </rPh>
    <rPh sb="6" eb="8">
      <t>メイショウ</t>
    </rPh>
    <phoneticPr fontId="21"/>
  </si>
  <si>
    <t>*代理人コード１９</t>
    <rPh sb="1" eb="4">
      <t>ダイリニン</t>
    </rPh>
    <phoneticPr fontId="21"/>
  </si>
  <si>
    <t>*代理人会社名称２０（ルックアップ）</t>
    <rPh sb="1" eb="4">
      <t>ダイリニン</t>
    </rPh>
    <rPh sb="4" eb="6">
      <t>カイシャ</t>
    </rPh>
    <rPh sb="6" eb="8">
      <t>メイショウ</t>
    </rPh>
    <phoneticPr fontId="21"/>
  </si>
  <si>
    <t>*代理人コード２０</t>
    <rPh sb="1" eb="4">
      <t>ダイリニン</t>
    </rPh>
    <phoneticPr fontId="21"/>
  </si>
  <si>
    <t>*代理人会社名称２１（ルックアップ）</t>
    <rPh sb="1" eb="4">
      <t>ダイリニン</t>
    </rPh>
    <rPh sb="4" eb="6">
      <t>カイシャ</t>
    </rPh>
    <rPh sb="6" eb="8">
      <t>メイショウ</t>
    </rPh>
    <phoneticPr fontId="21"/>
  </si>
  <si>
    <t>*代理人コード２１</t>
    <rPh sb="1" eb="4">
      <t>ダイリニン</t>
    </rPh>
    <phoneticPr fontId="21"/>
  </si>
  <si>
    <t>*代理人会社名称２２（ルックアップ）</t>
    <rPh sb="1" eb="4">
      <t>ダイリニン</t>
    </rPh>
    <rPh sb="4" eb="6">
      <t>カイシャ</t>
    </rPh>
    <rPh sb="6" eb="8">
      <t>メイショウ</t>
    </rPh>
    <phoneticPr fontId="21"/>
  </si>
  <si>
    <t>*代理人コード２２</t>
    <rPh sb="1" eb="4">
      <t>ダイリニン</t>
    </rPh>
    <phoneticPr fontId="21"/>
  </si>
  <si>
    <t>*代理人会社名称２３（ルックアップ）</t>
    <rPh sb="1" eb="4">
      <t>ダイリニン</t>
    </rPh>
    <rPh sb="4" eb="6">
      <t>カイシャ</t>
    </rPh>
    <rPh sb="6" eb="8">
      <t>メイショウ</t>
    </rPh>
    <phoneticPr fontId="21"/>
  </si>
  <si>
    <t>*代理人コード２３</t>
    <rPh sb="1" eb="4">
      <t>ダイリニン</t>
    </rPh>
    <phoneticPr fontId="21"/>
  </si>
  <si>
    <t>*代理人会社名称２４（ルックアップ）</t>
    <rPh sb="1" eb="4">
      <t>ダイリニン</t>
    </rPh>
    <rPh sb="4" eb="6">
      <t>カイシャ</t>
    </rPh>
    <rPh sb="6" eb="8">
      <t>メイショウ</t>
    </rPh>
    <phoneticPr fontId="21"/>
  </si>
  <si>
    <t>*代理人コード２４</t>
    <rPh sb="1" eb="4">
      <t>ダイリニン</t>
    </rPh>
    <phoneticPr fontId="21"/>
  </si>
  <si>
    <t>*代理人会社名称２５（ルックアップ）</t>
    <rPh sb="1" eb="4">
      <t>ダイリニン</t>
    </rPh>
    <rPh sb="4" eb="6">
      <t>カイシャ</t>
    </rPh>
    <rPh sb="6" eb="8">
      <t>メイショウ</t>
    </rPh>
    <phoneticPr fontId="21"/>
  </si>
  <si>
    <t>*代理人コード２５</t>
    <rPh sb="1" eb="4">
      <t>ダイリニン</t>
    </rPh>
    <phoneticPr fontId="21"/>
  </si>
  <si>
    <t>*代理人会社名称２６（ルックアップ）</t>
    <rPh sb="1" eb="4">
      <t>ダイリニン</t>
    </rPh>
    <rPh sb="4" eb="6">
      <t>カイシャ</t>
    </rPh>
    <rPh sb="6" eb="8">
      <t>メイショウ</t>
    </rPh>
    <phoneticPr fontId="21"/>
  </si>
  <si>
    <t>*代理人コード２６</t>
    <rPh sb="1" eb="4">
      <t>ダイリニン</t>
    </rPh>
    <phoneticPr fontId="21"/>
  </si>
  <si>
    <t>*代理人会社名称２７（ルックアップ）</t>
    <rPh sb="1" eb="4">
      <t>ダイリニン</t>
    </rPh>
    <rPh sb="4" eb="6">
      <t>カイシャ</t>
    </rPh>
    <rPh sb="6" eb="8">
      <t>メイショウ</t>
    </rPh>
    <phoneticPr fontId="21"/>
  </si>
  <si>
    <t>*代理人コード２７</t>
    <rPh sb="1" eb="4">
      <t>ダイリニン</t>
    </rPh>
    <phoneticPr fontId="21"/>
  </si>
  <si>
    <t>*代理人会社名称２８（ルックアップ）</t>
    <rPh sb="1" eb="4">
      <t>ダイリニン</t>
    </rPh>
    <rPh sb="4" eb="6">
      <t>カイシャ</t>
    </rPh>
    <rPh sb="6" eb="8">
      <t>メイショウ</t>
    </rPh>
    <phoneticPr fontId="21"/>
  </si>
  <si>
    <t>*代理人コード２８</t>
    <rPh sb="1" eb="4">
      <t>ダイリニン</t>
    </rPh>
    <phoneticPr fontId="21"/>
  </si>
  <si>
    <t>*代理人会社名称２９（ルックアップ）</t>
    <rPh sb="1" eb="4">
      <t>ダイリニン</t>
    </rPh>
    <rPh sb="4" eb="6">
      <t>カイシャ</t>
    </rPh>
    <rPh sb="6" eb="8">
      <t>メイショウ</t>
    </rPh>
    <phoneticPr fontId="21"/>
  </si>
  <si>
    <t>*代理人コード２９</t>
    <rPh sb="1" eb="4">
      <t>ダイリニン</t>
    </rPh>
    <phoneticPr fontId="21"/>
  </si>
  <si>
    <t>*代理人会社名称３０（ルックアップ）</t>
    <rPh sb="1" eb="4">
      <t>ダイリニン</t>
    </rPh>
    <rPh sb="4" eb="6">
      <t>カイシャ</t>
    </rPh>
    <rPh sb="6" eb="8">
      <t>メイショウ</t>
    </rPh>
    <phoneticPr fontId="21"/>
  </si>
  <si>
    <t>*代理人コード３０</t>
    <rPh sb="1" eb="4">
      <t>ダイリニン</t>
    </rPh>
    <phoneticPr fontId="21"/>
  </si>
  <si>
    <t>* 代表者代理人（会社名）</t>
    <rPh sb="2" eb="5">
      <t>ダイヒョウシャ</t>
    </rPh>
    <rPh sb="5" eb="8">
      <t>ダイリニン</t>
    </rPh>
    <rPh sb="9" eb="12">
      <t>カイシャメイ</t>
    </rPh>
    <phoneticPr fontId="1"/>
  </si>
  <si>
    <t>形式制御はしない
（有効な形式制御をかけることが困難なため）</t>
    <phoneticPr fontId="1"/>
  </si>
  <si>
    <t>* 代表者代理人（役職名及び氏名）</t>
    <rPh sb="2" eb="5">
      <t>ダイヒョウシャ</t>
    </rPh>
    <rPh sb="5" eb="8">
      <t>ダイリニン</t>
    </rPh>
    <rPh sb="9" eb="12">
      <t>ヤクショクメイ</t>
    </rPh>
    <rPh sb="12" eb="13">
      <t>オヨ</t>
    </rPh>
    <rPh sb="14" eb="16">
      <t>シメイ</t>
    </rPh>
    <phoneticPr fontId="1"/>
  </si>
  <si>
    <r>
      <t xml:space="preserve">[関数]
</t>
    </r>
    <r>
      <rPr>
        <b/>
        <sz val="11"/>
        <rFont val="游ゴシック"/>
        <family val="3"/>
        <charset val="128"/>
        <scheme val="minor"/>
      </rPr>
      <t>#126</t>
    </r>
    <r>
      <rPr>
        <sz val="11"/>
        <rFont val="游ゴシック"/>
        <family val="3"/>
        <charset val="128"/>
        <scheme val="minor"/>
      </rPr>
      <t>の利用開始年月日がNull値でない場合には、</t>
    </r>
    <r>
      <rPr>
        <b/>
        <sz val="11"/>
        <rFont val="游ゴシック"/>
        <family val="3"/>
        <charset val="128"/>
        <scheme val="minor"/>
      </rPr>
      <t>#126</t>
    </r>
    <r>
      <rPr>
        <sz val="11"/>
        <rFont val="游ゴシック"/>
        <family val="3"/>
        <charset val="128"/>
        <scheme val="minor"/>
      </rPr>
      <t xml:space="preserve">の利用開始日8桁の適切な位置に/を挿入し、10桁の日付とする。
</t>
    </r>
    <r>
      <rPr>
        <b/>
        <sz val="11"/>
        <rFont val="游ゴシック"/>
        <family val="3"/>
        <charset val="128"/>
        <scheme val="minor"/>
      </rPr>
      <t>#126</t>
    </r>
    <r>
      <rPr>
        <sz val="11"/>
        <rFont val="游ゴシック"/>
        <family val="3"/>
        <charset val="128"/>
        <scheme val="minor"/>
      </rPr>
      <t>の利用開始日がNull値の場合には、Null値を設定する。</t>
    </r>
    <rPh sb="1" eb="3">
      <t>カンスウ</t>
    </rPh>
    <rPh sb="10" eb="12">
      <t>リヨウ</t>
    </rPh>
    <rPh sb="12" eb="14">
      <t>カイシ</t>
    </rPh>
    <rPh sb="14" eb="17">
      <t>ネンガッピ</t>
    </rPh>
    <rPh sb="22" eb="23">
      <t>アタイ</t>
    </rPh>
    <rPh sb="26" eb="28">
      <t>バアイ</t>
    </rPh>
    <rPh sb="36" eb="38">
      <t>リヨウ</t>
    </rPh>
    <rPh sb="38" eb="40">
      <t>カイシ</t>
    </rPh>
    <rPh sb="40" eb="41">
      <t>ビ</t>
    </rPh>
    <rPh sb="42" eb="43">
      <t>ケタ</t>
    </rPh>
    <rPh sb="44" eb="46">
      <t>テキセツ</t>
    </rPh>
    <rPh sb="47" eb="49">
      <t>イチ</t>
    </rPh>
    <rPh sb="52" eb="54">
      <t>ソウニュウ</t>
    </rPh>
    <rPh sb="58" eb="59">
      <t>ケタ</t>
    </rPh>
    <rPh sb="60" eb="62">
      <t>ヒヅケ</t>
    </rPh>
    <rPh sb="72" eb="74">
      <t>リヨウ</t>
    </rPh>
    <rPh sb="74" eb="76">
      <t>カイシ</t>
    </rPh>
    <rPh sb="76" eb="77">
      <t>ビ</t>
    </rPh>
    <rPh sb="82" eb="83">
      <t>アタイ</t>
    </rPh>
    <rPh sb="84" eb="86">
      <t>バアイ</t>
    </rPh>
    <rPh sb="93" eb="94">
      <t>アタイ</t>
    </rPh>
    <rPh sb="95" eb="97">
      <t>セッテイ</t>
    </rPh>
    <phoneticPr fontId="1"/>
  </si>
  <si>
    <r>
      <t xml:space="preserve">[関数]
</t>
    </r>
    <r>
      <rPr>
        <b/>
        <sz val="11"/>
        <rFont val="游ゴシック"/>
        <family val="3"/>
        <charset val="128"/>
        <scheme val="minor"/>
      </rPr>
      <t>#123</t>
    </r>
    <r>
      <rPr>
        <sz val="11"/>
        <rFont val="游ゴシック"/>
        <family val="3"/>
        <charset val="128"/>
        <scheme val="minor"/>
      </rPr>
      <t>の適用開始日の日付を取得し、YYYY/MM/DD形式で格納する。</t>
    </r>
    <rPh sb="1" eb="3">
      <t>カンスウ</t>
    </rPh>
    <rPh sb="10" eb="12">
      <t>テキヨウ</t>
    </rPh>
    <rPh sb="12" eb="14">
      <t>カイシ</t>
    </rPh>
    <rPh sb="14" eb="15">
      <t>ビ</t>
    </rPh>
    <rPh sb="16" eb="18">
      <t>ヒヅケ</t>
    </rPh>
    <rPh sb="19" eb="21">
      <t>シュトク</t>
    </rPh>
    <rPh sb="33" eb="35">
      <t>ケイシキ</t>
    </rPh>
    <rPh sb="36" eb="38">
      <t>カクノウ</t>
    </rPh>
    <phoneticPr fontId="1"/>
  </si>
  <si>
    <t>以下余白</t>
    <rPh sb="0" eb="2">
      <t>イカ</t>
    </rPh>
    <rPh sb="2" eb="4">
      <t>ヨハク</t>
    </rPh>
    <phoneticPr fontId="1"/>
  </si>
  <si>
    <t>補記シート</t>
    <rPh sb="0" eb="2">
      <t>ホキ</t>
    </rPh>
    <phoneticPr fontId="1"/>
  </si>
  <si>
    <t>登録先DB名称</t>
    <rPh sb="5" eb="7">
      <t>メイショウ</t>
    </rPh>
    <phoneticPr fontId="1"/>
  </si>
  <si>
    <t>登録先DB
コード</t>
    <phoneticPr fontId="1"/>
  </si>
  <si>
    <t>参加室補記データ</t>
    <rPh sb="0" eb="2">
      <t>サンカ</t>
    </rPh>
    <rPh sb="2" eb="3">
      <t>シツ</t>
    </rPh>
    <rPh sb="3" eb="5">
      <t>ホキ</t>
    </rPh>
    <phoneticPr fontId="1"/>
  </si>
  <si>
    <t>入力する値の説明</t>
    <rPh sb="0" eb="2">
      <t>ニュウリョク</t>
    </rPh>
    <rPh sb="4" eb="5">
      <t>アタイ</t>
    </rPh>
    <rPh sb="6" eb="8">
      <t>セツメイ</t>
    </rPh>
    <phoneticPr fontId="1"/>
  </si>
  <si>
    <t>ＳＢ機構加入者</t>
    <rPh sb="2" eb="4">
      <t>キコウ</t>
    </rPh>
    <rPh sb="4" eb="7">
      <t>カニュウシャ</t>
    </rPh>
    <phoneticPr fontId="21"/>
  </si>
  <si>
    <t>シス投入データ</t>
    <rPh sb="2" eb="4">
      <t>トウニュウ</t>
    </rPh>
    <phoneticPr fontId="21"/>
  </si>
  <si>
    <t>他部署等補記データ</t>
    <rPh sb="0" eb="1">
      <t>タ</t>
    </rPh>
    <rPh sb="1" eb="3">
      <t>ブショ</t>
    </rPh>
    <rPh sb="3" eb="4">
      <t>トウ</t>
    </rPh>
    <rPh sb="4" eb="6">
      <t>ホキ</t>
    </rPh>
    <phoneticPr fontId="1"/>
  </si>
  <si>
    <t>SB機構加入者</t>
    <rPh sb="2" eb="4">
      <t>キコウ</t>
    </rPh>
    <rPh sb="4" eb="7">
      <t>カニュウシャ</t>
    </rPh>
    <phoneticPr fontId="1"/>
  </si>
  <si>
    <t>7桁で記載、下２桁は00のみを許容</t>
    <rPh sb="1" eb="2">
      <t>ケタ</t>
    </rPh>
    <rPh sb="3" eb="5">
      <t>キサイ</t>
    </rPh>
    <rPh sb="6" eb="7">
      <t>シモ</t>
    </rPh>
    <rPh sb="8" eb="9">
      <t>ケタ</t>
    </rPh>
    <rPh sb="15" eb="17">
      <t>キョヨウ</t>
    </rPh>
    <phoneticPr fontId="1"/>
  </si>
  <si>
    <t>会社コード</t>
    <rPh sb="0" eb="2">
      <t>カイシャ</t>
    </rPh>
    <phoneticPr fontId="21"/>
  </si>
  <si>
    <t>YYYYMMDD形式で記載</t>
    <rPh sb="8" eb="10">
      <t>ケイシキ</t>
    </rPh>
    <rPh sb="11" eb="13">
      <t>キサイ</t>
    </rPh>
    <phoneticPr fontId="1"/>
  </si>
  <si>
    <t>適用開始年月日</t>
  </si>
  <si>
    <t>統合ＷＥＢ代行会社会社コード</t>
    <rPh sb="0" eb="2">
      <t>トウゴウ</t>
    </rPh>
    <rPh sb="5" eb="9">
      <t>ダイコウカイシャ</t>
    </rPh>
    <rPh sb="9" eb="11">
      <t>カイシャ</t>
    </rPh>
    <phoneticPr fontId="21"/>
  </si>
  <si>
    <t>統合ＷＥＢ代行会社予備会社コード</t>
    <rPh sb="0" eb="2">
      <t>トウゴウ</t>
    </rPh>
    <rPh sb="5" eb="9">
      <t>ダイコウカイシャ</t>
    </rPh>
    <rPh sb="9" eb="11">
      <t>ヨビ</t>
    </rPh>
    <rPh sb="11" eb="13">
      <t>カイシャ</t>
    </rPh>
    <phoneticPr fontId="21"/>
  </si>
  <si>
    <t>YYYY/MM/DD形式で記載</t>
    <rPh sb="10" eb="12">
      <t>ケイシキ</t>
    </rPh>
    <rPh sb="13" eb="15">
      <t>キサイ</t>
    </rPh>
    <phoneticPr fontId="1"/>
  </si>
  <si>
    <t>SB代理人</t>
    <rPh sb="2" eb="5">
      <t>ダイリニン</t>
    </rPh>
    <phoneticPr fontId="1"/>
  </si>
  <si>
    <t>ＣＰ機構加入者</t>
    <phoneticPr fontId="21"/>
  </si>
  <si>
    <t>SB資金決済会社</t>
    <rPh sb="2" eb="8">
      <t>シキンケッサイカイシャ</t>
    </rPh>
    <phoneticPr fontId="1"/>
  </si>
  <si>
    <t>SB発行者</t>
    <rPh sb="2" eb="5">
      <t>ハッコウシャ</t>
    </rPh>
    <phoneticPr fontId="1"/>
  </si>
  <si>
    <t>投信機構加入者</t>
    <phoneticPr fontId="21"/>
  </si>
  <si>
    <t>銘柄情報計算会社会社コード</t>
    <rPh sb="0" eb="2">
      <t>メイガラ</t>
    </rPh>
    <rPh sb="2" eb="4">
      <t>ジョウホウ</t>
    </rPh>
    <rPh sb="4" eb="8">
      <t>ケイサンカイシャ</t>
    </rPh>
    <rPh sb="8" eb="10">
      <t>カイシャ</t>
    </rPh>
    <phoneticPr fontId="21"/>
  </si>
  <si>
    <t>口座系</t>
    <rPh sb="0" eb="2">
      <t>コウザ</t>
    </rPh>
    <rPh sb="2" eb="3">
      <t>ケイ</t>
    </rPh>
    <phoneticPr fontId="21"/>
  </si>
  <si>
    <t>口座系番号</t>
    <rPh sb="0" eb="2">
      <t>コウザ</t>
    </rPh>
    <rPh sb="2" eb="3">
      <t>ケイ</t>
    </rPh>
    <rPh sb="3" eb="5">
      <t>バンゴウ</t>
    </rPh>
    <phoneticPr fontId="21"/>
  </si>
  <si>
    <t>株式等口座</t>
    <rPh sb="0" eb="2">
      <t>カブシキ</t>
    </rPh>
    <rPh sb="2" eb="3">
      <t>トウ</t>
    </rPh>
    <rPh sb="3" eb="5">
      <t>コウザ</t>
    </rPh>
    <phoneticPr fontId="21"/>
  </si>
  <si>
    <t>区分口座コード</t>
    <rPh sb="0" eb="2">
      <t>クブン</t>
    </rPh>
    <rPh sb="2" eb="4">
      <t>コウザ</t>
    </rPh>
    <phoneticPr fontId="21"/>
  </si>
  <si>
    <t>ＭＪ夜間バッチ結果配信フラグ</t>
  </si>
  <si>
    <t>口座振替計算会社会社コード</t>
  </si>
  <si>
    <t>株主通知計算会社会社コード</t>
    <phoneticPr fontId="21"/>
  </si>
  <si>
    <t>元利金計算会社会社コード</t>
  </si>
  <si>
    <t>統合ＷＥＢ代行会社会社コード</t>
  </si>
  <si>
    <t>統合ＷＥＢ代行会社予備会社コード</t>
  </si>
  <si>
    <t>加入者ＷＥＢ代行会社会社コード</t>
  </si>
  <si>
    <t>外株口座</t>
    <phoneticPr fontId="21"/>
  </si>
  <si>
    <t>計算会社会社コード</t>
    <phoneticPr fontId="21"/>
  </si>
  <si>
    <t>ＳＢ口座</t>
    <rPh sb="2" eb="4">
      <t>コウザ</t>
    </rPh>
    <phoneticPr fontId="21"/>
  </si>
  <si>
    <t>銘柄情報計算会社会社コード</t>
  </si>
  <si>
    <t>ＣＰ口座</t>
    <phoneticPr fontId="21"/>
  </si>
  <si>
    <t>投信口座</t>
    <rPh sb="0" eb="2">
      <t>トウシン</t>
    </rPh>
    <rPh sb="2" eb="4">
      <t>コウザ</t>
    </rPh>
    <phoneticPr fontId="21"/>
  </si>
  <si>
    <t>株式等代理人</t>
    <rPh sb="0" eb="3">
      <t>カブシキナド</t>
    </rPh>
    <rPh sb="3" eb="6">
      <t>ダイリニン</t>
    </rPh>
    <phoneticPr fontId="21"/>
  </si>
  <si>
    <t>社債権者計算会社会社コード</t>
  </si>
  <si>
    <t>ＳＢ代理人</t>
    <rPh sb="2" eb="5">
      <t>ダイリニン</t>
    </rPh>
    <phoneticPr fontId="21"/>
  </si>
  <si>
    <t>ＣＰ代理人</t>
    <phoneticPr fontId="21"/>
  </si>
  <si>
    <t>株式等資金決済会社</t>
    <rPh sb="0" eb="2">
      <t>カブシキ</t>
    </rPh>
    <rPh sb="2" eb="3">
      <t>トウ</t>
    </rPh>
    <rPh sb="3" eb="5">
      <t>シキン</t>
    </rPh>
    <rPh sb="5" eb="7">
      <t>ケッサイ</t>
    </rPh>
    <rPh sb="7" eb="9">
      <t>ガイシャ</t>
    </rPh>
    <phoneticPr fontId="21"/>
  </si>
  <si>
    <t>資金決済会社用接続会社利用フラグ</t>
  </si>
  <si>
    <t>計算会社会社コード</t>
  </si>
  <si>
    <t>資金決済会社用統合ＷＥＢ代行会社会社コード</t>
  </si>
  <si>
    <t>資金決済会社用統合ＷＥＢ代行会社予備会社コード</t>
  </si>
  <si>
    <t>払込取扱銀行用接続会社利用フラグ</t>
  </si>
  <si>
    <t>払込取扱銀行用統合ＷＥＢ代行会社会社コード</t>
  </si>
  <si>
    <t>払込取扱銀行用統合ＷＥＢ代行会社予備会社コード</t>
  </si>
  <si>
    <t>ＳＢ資金決済会社</t>
    <phoneticPr fontId="21"/>
  </si>
  <si>
    <t>ＣＰ資金決済会社</t>
    <phoneticPr fontId="21"/>
  </si>
  <si>
    <t>投信資金決済会社</t>
    <phoneticPr fontId="21"/>
  </si>
  <si>
    <t>投信受託会社</t>
    <phoneticPr fontId="21"/>
  </si>
  <si>
    <t>株式等発行者</t>
    <phoneticPr fontId="21"/>
  </si>
  <si>
    <t>ＣＰ発行者</t>
    <phoneticPr fontId="21"/>
  </si>
  <si>
    <t>投信発行者</t>
    <phoneticPr fontId="21"/>
  </si>
  <si>
    <t>ＴＡ</t>
    <phoneticPr fontId="21"/>
  </si>
  <si>
    <t>株式事務取扱機関</t>
    <phoneticPr fontId="21"/>
  </si>
  <si>
    <t>決済照合利用会社</t>
    <phoneticPr fontId="21"/>
  </si>
  <si>
    <t>国内取引株式・ＣＢ接続会社会社コード</t>
  </si>
  <si>
    <t>国内取引株式貸借接続会社会社コード</t>
  </si>
  <si>
    <t>国内取引国債接続会社会社コード</t>
  </si>
  <si>
    <t>国内取引一般債接続会社会社コード</t>
  </si>
  <si>
    <t>国内取引短期社債接続会社会社コード</t>
  </si>
  <si>
    <t>国内取引先物・オプション接続会社会社コード</t>
  </si>
  <si>
    <t>国内取引投資信託接続会社会社コード</t>
  </si>
  <si>
    <t>非居住者取引株式・ＣＢ接続会社会社コード</t>
  </si>
  <si>
    <t>非居住者取引国債接続会社会社コード</t>
  </si>
  <si>
    <t>非居住者取引一般債接続会社会社コード</t>
  </si>
  <si>
    <t>非居住者取引短期社債接続会社会社コード</t>
  </si>
  <si>
    <t>（一般債振替制度）</t>
    <rPh sb="4" eb="6">
      <t>フリカエ</t>
    </rPh>
    <rPh sb="6" eb="8">
      <t>セイド</t>
    </rPh>
    <phoneticPr fontId="1"/>
  </si>
  <si>
    <t>・以下を全て満たす場合、入力必須
更新区分=「1」（新規）、操作区分=「INS」（登録）
・以下のいずれかの発行禁止フラグを設定
「1」：発行禁止である、「0」：発行禁止でない
※電子化時に全発行者から同意書をもらったが、提出しない発行者について発行を禁止するフラグのよう。おそらく現行では発生しないはずなので、デフォルトは「0」。</t>
    <phoneticPr fontId="1"/>
  </si>
  <si>
    <t>yyyymmdd形式の8桁</t>
    <rPh sb="8" eb="10">
      <t>ケイシキ</t>
    </rPh>
    <rPh sb="12" eb="13">
      <t>ケタ</t>
    </rPh>
    <phoneticPr fontId="1"/>
  </si>
  <si>
    <t>代表者代理人が削除される（Null値する）場合、ツール仕様上旧データを採用してしまうため、ＣＯ登録後の手作業（対象項目の削除）が必要。</t>
    <rPh sb="0" eb="3">
      <t>ダイヒョウシャ</t>
    </rPh>
    <rPh sb="3" eb="6">
      <t>ダイリニン</t>
    </rPh>
    <rPh sb="7" eb="9">
      <t>サクジョ</t>
    </rPh>
    <rPh sb="27" eb="29">
      <t>シヨウ</t>
    </rPh>
    <rPh sb="29" eb="30">
      <t>ジョウ</t>
    </rPh>
    <rPh sb="30" eb="31">
      <t>キュウ</t>
    </rPh>
    <rPh sb="35" eb="37">
      <t>サイヨウ</t>
    </rPh>
    <rPh sb="47" eb="49">
      <t>トウロク</t>
    </rPh>
    <rPh sb="49" eb="50">
      <t>ゴ</t>
    </rPh>
    <rPh sb="51" eb="54">
      <t>テサギョウ</t>
    </rPh>
    <rPh sb="55" eb="57">
      <t>タイショウ</t>
    </rPh>
    <rPh sb="57" eb="59">
      <t>コウモク</t>
    </rPh>
    <rPh sb="60" eb="62">
      <t>サクジョ</t>
    </rPh>
    <rPh sb="64" eb="66">
      <t>ヒツヨウ</t>
    </rPh>
    <phoneticPr fontId="1"/>
  </si>
  <si>
    <t>＃26「利用する資金決済会社コード」を参照して補記する。</t>
    <rPh sb="4" eb="6">
      <t>リヨウ</t>
    </rPh>
    <rPh sb="8" eb="10">
      <t>シキン</t>
    </rPh>
    <rPh sb="10" eb="12">
      <t>ケッサイ</t>
    </rPh>
    <rPh sb="12" eb="14">
      <t>カイシャ</t>
    </rPh>
    <rPh sb="19" eb="21">
      <t>サンショウ</t>
    </rPh>
    <rPh sb="23" eb="25">
      <t>ホキ</t>
    </rPh>
    <phoneticPr fontId="1"/>
  </si>
  <si>
    <t>#26を参照して＃18に補記した「資金決済会社・会社コード」からルックアップする</t>
    <rPh sb="4" eb="6">
      <t>サンショウ</t>
    </rPh>
    <rPh sb="12" eb="14">
      <t>ホキ</t>
    </rPh>
    <rPh sb="17" eb="19">
      <t>シキン</t>
    </rPh>
    <rPh sb="19" eb="21">
      <t>ケッサイ</t>
    </rPh>
    <rPh sb="21" eb="23">
      <t>カイシャ</t>
    </rPh>
    <rPh sb="24" eb="26">
      <t>カイシャ</t>
    </rPh>
    <phoneticPr fontId="1"/>
  </si>
  <si>
    <t>[関数]
#43の利用開始年月日がNull値でない場合には、#43の利用開始日8桁の適切な位置に/を挿入し、10桁の日付とする。
#43の利用開始日がNull値の場合には、Null値を設定する。</t>
    <rPh sb="1" eb="3">
      <t>カンスウ</t>
    </rPh>
    <rPh sb="9" eb="11">
      <t>リヨウ</t>
    </rPh>
    <rPh sb="11" eb="13">
      <t>カイシ</t>
    </rPh>
    <rPh sb="13" eb="16">
      <t>ネンガッピ</t>
    </rPh>
    <rPh sb="21" eb="22">
      <t>アタイ</t>
    </rPh>
    <rPh sb="25" eb="27">
      <t>バアイ</t>
    </rPh>
    <rPh sb="34" eb="36">
      <t>リヨウ</t>
    </rPh>
    <rPh sb="36" eb="38">
      <t>カイシ</t>
    </rPh>
    <rPh sb="38" eb="39">
      <t>ビ</t>
    </rPh>
    <rPh sb="40" eb="41">
      <t>ケタ</t>
    </rPh>
    <rPh sb="42" eb="44">
      <t>テキセツ</t>
    </rPh>
    <rPh sb="45" eb="47">
      <t>イチ</t>
    </rPh>
    <rPh sb="50" eb="52">
      <t>ソウニュウ</t>
    </rPh>
    <rPh sb="56" eb="57">
      <t>ケタ</t>
    </rPh>
    <rPh sb="58" eb="60">
      <t>ヒヅケ</t>
    </rPh>
    <rPh sb="69" eb="71">
      <t>リヨウ</t>
    </rPh>
    <rPh sb="71" eb="73">
      <t>カイシ</t>
    </rPh>
    <rPh sb="73" eb="74">
      <t>ビ</t>
    </rPh>
    <rPh sb="79" eb="80">
      <t>アタイ</t>
    </rPh>
    <rPh sb="81" eb="83">
      <t>バアイ</t>
    </rPh>
    <rPh sb="90" eb="91">
      <t>アタイ</t>
    </rPh>
    <rPh sb="92" eb="94">
      <t>セッテイ</t>
    </rPh>
    <phoneticPr fontId="1"/>
  </si>
  <si>
    <t>[関数]
#40の適用開始日の日付を取得し、YYYY/MM/DD形式で格納する。</t>
    <rPh sb="1" eb="3">
      <t>カンスウ</t>
    </rPh>
    <rPh sb="9" eb="11">
      <t>テキヨウ</t>
    </rPh>
    <rPh sb="11" eb="13">
      <t>カイシ</t>
    </rPh>
    <rPh sb="13" eb="14">
      <t>ビ</t>
    </rPh>
    <rPh sb="15" eb="17">
      <t>ヒヅケ</t>
    </rPh>
    <rPh sb="18" eb="20">
      <t>シュトク</t>
    </rPh>
    <rPh sb="32" eb="34">
      <t>ケイシキ</t>
    </rPh>
    <rPh sb="35" eb="37">
      <t>カクノウ</t>
    </rPh>
    <phoneticPr fontId="1"/>
  </si>
  <si>
    <r>
      <t>7桁で記載、下２桁は00</t>
    </r>
    <r>
      <rPr>
        <b/>
        <sz val="11"/>
        <color rgb="FFFF0000"/>
        <rFont val="游ゴシック"/>
        <family val="3"/>
        <charset val="128"/>
        <scheme val="minor"/>
      </rPr>
      <t>以外</t>
    </r>
    <r>
      <rPr>
        <sz val="11"/>
        <rFont val="游ゴシック"/>
        <family val="3"/>
        <charset val="128"/>
        <scheme val="minor"/>
      </rPr>
      <t>を許容</t>
    </r>
    <rPh sb="1" eb="2">
      <t>ケタ</t>
    </rPh>
    <rPh sb="3" eb="5">
      <t>キサイ</t>
    </rPh>
    <rPh sb="6" eb="7">
      <t>シモ</t>
    </rPh>
    <rPh sb="8" eb="9">
      <t>ケタ</t>
    </rPh>
    <rPh sb="12" eb="14">
      <t>イガイ</t>
    </rPh>
    <rPh sb="15" eb="17">
      <t>キョヨウ</t>
    </rPh>
    <phoneticPr fontId="1"/>
  </si>
  <si>
    <r>
      <t>7桁で記載、下２桁は00</t>
    </r>
    <r>
      <rPr>
        <b/>
        <sz val="11"/>
        <color rgb="FFFF0000"/>
        <rFont val="游ゴシック"/>
        <family val="3"/>
        <charset val="128"/>
        <scheme val="minor"/>
      </rPr>
      <t>以外</t>
    </r>
    <r>
      <rPr>
        <sz val="11"/>
        <rFont val="游ゴシック"/>
        <family val="3"/>
        <charset val="128"/>
        <scheme val="minor"/>
      </rPr>
      <t>を許容</t>
    </r>
    <rPh sb="1" eb="2">
      <t>ケタ</t>
    </rPh>
    <rPh sb="3" eb="5">
      <t>キサイ</t>
    </rPh>
    <rPh sb="6" eb="7">
      <t>シモ</t>
    </rPh>
    <rPh sb="8" eb="9">
      <t>ケタ</t>
    </rPh>
    <rPh sb="15" eb="17">
      <t>キョヨウ</t>
    </rPh>
    <phoneticPr fontId="1"/>
  </si>
  <si>
    <t>*制度参加日</t>
    <rPh sb="1" eb="3">
      <t>セイド</t>
    </rPh>
    <rPh sb="3" eb="5">
      <t>サンカ</t>
    </rPh>
    <rPh sb="5" eb="6">
      <t>ビ</t>
    </rPh>
    <phoneticPr fontId="21"/>
  </si>
  <si>
    <t>・存続会社の会社コードを7桁で記載、下２桁は00のみを許容
・脱退対象の法人が脱退時に合併機能を利用する場合は入力必須であり、それ以外の場合は不要（NULL値）
・脱退日（最終利用日）時点で存在しない会社コードは不可
・新会社コードはレコード閉鎖（脱退等）の際に合併先を示す事項として利用されるが、レコード閉鎖はＣＯ上のオペレーションでマス管登録用データを作成するため、左記補記欄は原則として利用しない。</t>
    <rPh sb="1" eb="3">
      <t>ソンゾク</t>
    </rPh>
    <rPh sb="3" eb="5">
      <t>カイシャ</t>
    </rPh>
    <rPh sb="6" eb="8">
      <t>カイシャ</t>
    </rPh>
    <rPh sb="78" eb="79">
      <t>チ</t>
    </rPh>
    <phoneticPr fontId="1"/>
  </si>
  <si>
    <t>代理人が11社以上の場合にはＣＯ手入力</t>
    <phoneticPr fontId="1"/>
  </si>
  <si>
    <r>
      <t xml:space="preserve">[関数]
</t>
    </r>
    <r>
      <rPr>
        <b/>
        <sz val="11"/>
        <rFont val="游ゴシック"/>
        <family val="3"/>
        <charset val="128"/>
        <scheme val="minor"/>
      </rPr>
      <t>#99</t>
    </r>
    <r>
      <rPr>
        <sz val="11"/>
        <rFont val="游ゴシック"/>
        <family val="3"/>
        <charset val="128"/>
        <scheme val="minor"/>
      </rPr>
      <t>の利用開始年月日がNull値でない場合には、</t>
    </r>
    <r>
      <rPr>
        <b/>
        <sz val="11"/>
        <rFont val="游ゴシック"/>
        <family val="3"/>
        <charset val="128"/>
        <scheme val="minor"/>
      </rPr>
      <t>#99</t>
    </r>
    <r>
      <rPr>
        <sz val="11"/>
        <rFont val="游ゴシック"/>
        <family val="3"/>
        <charset val="128"/>
        <scheme val="minor"/>
      </rPr>
      <t xml:space="preserve">の利用開始日8桁の適切な位置に/を挿入し、10桁の日付とする。
</t>
    </r>
    <r>
      <rPr>
        <b/>
        <sz val="11"/>
        <rFont val="游ゴシック"/>
        <family val="3"/>
        <charset val="128"/>
        <scheme val="minor"/>
      </rPr>
      <t>#99</t>
    </r>
    <r>
      <rPr>
        <sz val="11"/>
        <rFont val="游ゴシック"/>
        <family val="3"/>
        <charset val="128"/>
        <scheme val="minor"/>
      </rPr>
      <t>の利用開始日がNull値の場合には、Null値を設定する。</t>
    </r>
    <rPh sb="1" eb="3">
      <t>カンスウ</t>
    </rPh>
    <rPh sb="9" eb="11">
      <t>リヨウ</t>
    </rPh>
    <rPh sb="11" eb="13">
      <t>カイシ</t>
    </rPh>
    <rPh sb="13" eb="16">
      <t>ネンガッピ</t>
    </rPh>
    <rPh sb="21" eb="22">
      <t>アタイ</t>
    </rPh>
    <rPh sb="25" eb="27">
      <t>バアイ</t>
    </rPh>
    <rPh sb="34" eb="36">
      <t>リヨウ</t>
    </rPh>
    <rPh sb="36" eb="38">
      <t>カイシ</t>
    </rPh>
    <rPh sb="38" eb="39">
      <t>ビ</t>
    </rPh>
    <rPh sb="40" eb="41">
      <t>ケタ</t>
    </rPh>
    <rPh sb="42" eb="44">
      <t>テキセツ</t>
    </rPh>
    <rPh sb="45" eb="47">
      <t>イチ</t>
    </rPh>
    <rPh sb="50" eb="52">
      <t>ソウニュウ</t>
    </rPh>
    <rPh sb="56" eb="57">
      <t>ケタ</t>
    </rPh>
    <rPh sb="58" eb="60">
      <t>ヒヅケ</t>
    </rPh>
    <rPh sb="69" eb="71">
      <t>リヨウ</t>
    </rPh>
    <rPh sb="71" eb="73">
      <t>カイシ</t>
    </rPh>
    <rPh sb="73" eb="74">
      <t>ビ</t>
    </rPh>
    <rPh sb="79" eb="80">
      <t>アタイ</t>
    </rPh>
    <rPh sb="81" eb="83">
      <t>バアイ</t>
    </rPh>
    <rPh sb="90" eb="91">
      <t>アタイ</t>
    </rPh>
    <rPh sb="92" eb="94">
      <t>セッテイ</t>
    </rPh>
    <phoneticPr fontId="1"/>
  </si>
  <si>
    <r>
      <t xml:space="preserve">[関数]
</t>
    </r>
    <r>
      <rPr>
        <b/>
        <sz val="11"/>
        <rFont val="游ゴシック"/>
        <family val="3"/>
        <charset val="128"/>
        <scheme val="minor"/>
      </rPr>
      <t>#96</t>
    </r>
    <r>
      <rPr>
        <sz val="11"/>
        <rFont val="游ゴシック"/>
        <family val="3"/>
        <charset val="128"/>
        <scheme val="minor"/>
      </rPr>
      <t>の適用開始日の日付を取得し、YYYY/MM/DD形式で格納する。</t>
    </r>
    <rPh sb="1" eb="3">
      <t>カンスウ</t>
    </rPh>
    <rPh sb="9" eb="11">
      <t>テキヨウ</t>
    </rPh>
    <rPh sb="11" eb="13">
      <t>カイシ</t>
    </rPh>
    <rPh sb="13" eb="14">
      <t>ビ</t>
    </rPh>
    <rPh sb="15" eb="17">
      <t>ヒヅケ</t>
    </rPh>
    <rPh sb="18" eb="20">
      <t>シュトク</t>
    </rPh>
    <rPh sb="32" eb="34">
      <t>ケイシキ</t>
    </rPh>
    <rPh sb="35" eb="37">
      <t>カクノウ</t>
    </rPh>
    <phoneticPr fontId="1"/>
  </si>
  <si>
    <r>
      <t xml:space="preserve">[関数]
</t>
    </r>
    <r>
      <rPr>
        <b/>
        <sz val="11"/>
        <rFont val="游ゴシック"/>
        <family val="3"/>
        <charset val="128"/>
        <scheme val="minor"/>
      </rPr>
      <t>#12</t>
    </r>
    <r>
      <rPr>
        <sz val="11"/>
        <rFont val="游ゴシック"/>
        <family val="3"/>
        <charset val="128"/>
        <scheme val="minor"/>
      </rPr>
      <t>の利用開始年月日がNull値でない場合には、</t>
    </r>
    <r>
      <rPr>
        <b/>
        <sz val="11"/>
        <rFont val="游ゴシック"/>
        <family val="3"/>
        <charset val="128"/>
        <scheme val="minor"/>
      </rPr>
      <t>#12</t>
    </r>
    <r>
      <rPr>
        <sz val="11"/>
        <rFont val="游ゴシック"/>
        <family val="3"/>
        <charset val="128"/>
        <scheme val="minor"/>
      </rPr>
      <t xml:space="preserve">の利用開始日8桁の適切な位置に/を挿入し、10桁の日付とする。
</t>
    </r>
    <r>
      <rPr>
        <b/>
        <sz val="11"/>
        <rFont val="游ゴシック"/>
        <family val="3"/>
        <charset val="128"/>
        <scheme val="minor"/>
      </rPr>
      <t>#12</t>
    </r>
    <r>
      <rPr>
        <sz val="11"/>
        <rFont val="游ゴシック"/>
        <family val="3"/>
        <charset val="128"/>
        <scheme val="minor"/>
      </rPr>
      <t>の利用開始日がNull値の場合には、Null値を設定する。</t>
    </r>
    <rPh sb="1" eb="3">
      <t>カンスウ</t>
    </rPh>
    <rPh sb="9" eb="11">
      <t>リヨウ</t>
    </rPh>
    <rPh sb="11" eb="13">
      <t>カイシ</t>
    </rPh>
    <rPh sb="13" eb="16">
      <t>ネンガッピ</t>
    </rPh>
    <rPh sb="21" eb="22">
      <t>アタイ</t>
    </rPh>
    <rPh sb="25" eb="27">
      <t>バアイ</t>
    </rPh>
    <rPh sb="34" eb="36">
      <t>リヨウ</t>
    </rPh>
    <rPh sb="36" eb="38">
      <t>カイシ</t>
    </rPh>
    <rPh sb="38" eb="39">
      <t>ビ</t>
    </rPh>
    <rPh sb="40" eb="41">
      <t>ケタ</t>
    </rPh>
    <rPh sb="42" eb="44">
      <t>テキセツ</t>
    </rPh>
    <rPh sb="45" eb="47">
      <t>イチ</t>
    </rPh>
    <rPh sb="50" eb="52">
      <t>ソウニュウ</t>
    </rPh>
    <rPh sb="56" eb="57">
      <t>ケタ</t>
    </rPh>
    <rPh sb="58" eb="60">
      <t>ヒヅケ</t>
    </rPh>
    <rPh sb="69" eb="71">
      <t>リヨウ</t>
    </rPh>
    <rPh sb="71" eb="73">
      <t>カイシ</t>
    </rPh>
    <rPh sb="73" eb="74">
      <t>ビ</t>
    </rPh>
    <rPh sb="79" eb="80">
      <t>アタイ</t>
    </rPh>
    <rPh sb="81" eb="83">
      <t>バアイ</t>
    </rPh>
    <rPh sb="90" eb="91">
      <t>アタイ</t>
    </rPh>
    <rPh sb="92" eb="94">
      <t>セッテイ</t>
    </rPh>
    <phoneticPr fontId="1"/>
  </si>
  <si>
    <r>
      <t xml:space="preserve">[関数]
</t>
    </r>
    <r>
      <rPr>
        <b/>
        <sz val="11"/>
        <rFont val="游ゴシック"/>
        <family val="3"/>
        <charset val="128"/>
        <scheme val="minor"/>
      </rPr>
      <t>#9</t>
    </r>
    <r>
      <rPr>
        <sz val="11"/>
        <rFont val="游ゴシック"/>
        <family val="3"/>
        <charset val="128"/>
        <scheme val="minor"/>
      </rPr>
      <t>の適用開始日の日付を取得し、YYYY/MM/DD形式で格納する。</t>
    </r>
    <rPh sb="1" eb="3">
      <t>カンスウ</t>
    </rPh>
    <rPh sb="8" eb="10">
      <t>テキヨウ</t>
    </rPh>
    <rPh sb="10" eb="12">
      <t>カイシ</t>
    </rPh>
    <rPh sb="12" eb="13">
      <t>ビ</t>
    </rPh>
    <rPh sb="14" eb="16">
      <t>ヒヅケ</t>
    </rPh>
    <rPh sb="17" eb="19">
      <t>シュトク</t>
    </rPh>
    <rPh sb="31" eb="33">
      <t>ケイシキ</t>
    </rPh>
    <rPh sb="34" eb="36">
      <t>カクノウ</t>
    </rPh>
    <phoneticPr fontId="1"/>
  </si>
  <si>
    <t>※Target保振サイトで御提出される場合
　・押印は不要です。
　・届出事項変更時は商号又は名称のみ御記入ください。</t>
    <phoneticPr fontId="1"/>
  </si>
  <si>
    <t>・株式会社証券保管振替機構（以下「当機構」という。）は、本書類及び本書類の添付書類に記載された個人情報を、「社債、株式等の振替に関する法律」に基づき主務大臣から認可された業務など、当機構の業務を円滑に遂行するため、利用させていただきます。
・当機構の個人情報保護に関する事項は、ホームページに掲載されておりますので、適宜御参照ください。</t>
    <phoneticPr fontId="1"/>
  </si>
  <si>
    <t>[関数]
・入力値を引っ張る
・入力値がNullの場合、"-----"を入力する</t>
    <rPh sb="1" eb="3">
      <t>カンスウ</t>
    </rPh>
    <rPh sb="6" eb="9">
      <t>ニュウリョクチ</t>
    </rPh>
    <rPh sb="10" eb="11">
      <t>ヒ</t>
    </rPh>
    <rPh sb="12" eb="13">
      <t>パ</t>
    </rPh>
    <rPh sb="16" eb="18">
      <t>ニュウリョク</t>
    </rPh>
    <rPh sb="18" eb="19">
      <t>アタイ</t>
    </rPh>
    <rPh sb="25" eb="27">
      <t>バアイ</t>
    </rPh>
    <rPh sb="36" eb="38">
      <t>ニュウリョク</t>
    </rPh>
    <phoneticPr fontId="1"/>
  </si>
  <si>
    <t>規定値（-----)</t>
    <rPh sb="0" eb="3">
      <t>キテイチ</t>
    </rPh>
    <phoneticPr fontId="1"/>
  </si>
  <si>
    <t>0</t>
  </si>
  <si>
    <t>0</t>
    <phoneticPr fontId="1"/>
  </si>
  <si>
    <t>・以下を全て満たす場合、入力必須
更新区分=「1」（新規）、操作区分=「INS」（登録）
・以下のいずれかの合同発行フラグを設定
「1」：合同発行である、「0」：合同発行でない
※おそらく現行では、地方公共団体で利用可能性があるものの僅少であるため、デフォルトは「0」。</t>
    <rPh sb="117" eb="119">
      <t>キンショウ</t>
    </rPh>
    <phoneticPr fontId="1"/>
  </si>
  <si>
    <t>地方公共団体で利用可能性があるものの僅少であるため、デフォルトは「0」。（発生する場合は事前相談の段階で把握）</t>
    <rPh sb="37" eb="39">
      <t>ハッセイ</t>
    </rPh>
    <rPh sb="41" eb="43">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</si>
</sst>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3" x14ac:knownFonts="1">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11"/>
      <name val="ＭＳ Ｐゴシック"/>
      <family val="3"/>
      <charset val="128"/>
    </font>
    <font>
      <u/>
      <sz val="11"/>
      <color theme="10"/>
      <name val="ＭＳ Ｐゴシック"/>
      <family val="3"/>
      <charset val="128"/>
    </font>
    <font>
      <sz val="11"/>
      <color theme="1"/>
      <name val="游ゴシック"/>
      <family val="2"/>
      <scheme val="minor"/>
    </font>
    <font>
      <u/>
      <sz val="11"/>
      <color theme="10"/>
      <name val="游ゴシック"/>
      <family val="2"/>
      <scheme val="minor"/>
    </font>
    <font>
      <sz val="10.5"/>
      <color theme="1"/>
      <name val="游ゴシック"/>
      <family val="2"/>
      <charset val="128"/>
      <scheme val="minor"/>
    </font>
    <font>
      <sz val="8"/>
      <color theme="1"/>
      <name val="游ゴシック"/>
      <family val="3"/>
      <charset val="128"/>
      <scheme val="minor"/>
    </font>
    <font>
      <sz val="8"/>
      <color theme="1"/>
      <name val="游ゴシック"/>
      <family val="2"/>
      <charset val="128"/>
      <scheme val="minor"/>
    </font>
    <font>
      <sz val="9"/>
      <color theme="1"/>
      <name val="游ゴシック"/>
      <family val="2"/>
      <charset val="128"/>
      <scheme val="minor"/>
    </font>
    <font>
      <sz val="12"/>
      <color theme="1"/>
      <name val="游ゴシック"/>
      <family val="2"/>
      <charset val="128"/>
      <scheme val="minor"/>
    </font>
    <font>
      <sz val="20"/>
      <color theme="1"/>
      <name val="游ゴシック"/>
      <family val="2"/>
      <charset val="128"/>
      <scheme val="minor"/>
    </font>
    <font>
      <sz val="9"/>
      <name val="游ゴシック"/>
      <family val="2"/>
      <charset val="128"/>
      <scheme val="minor"/>
    </font>
    <font>
      <sz val="9"/>
      <name val="游ゴシック"/>
      <family val="3"/>
      <charset val="128"/>
      <scheme val="minor"/>
    </font>
    <font>
      <sz val="8"/>
      <name val="游ゴシック"/>
      <family val="3"/>
      <charset val="128"/>
      <scheme val="minor"/>
    </font>
    <font>
      <sz val="9"/>
      <color rgb="FFFF0000"/>
      <name val="游ゴシック"/>
      <family val="2"/>
      <charset val="128"/>
      <scheme val="minor"/>
    </font>
    <font>
      <sz val="8"/>
      <color rgb="FFFF0000"/>
      <name val="游ゴシック"/>
      <family val="3"/>
      <charset val="128"/>
      <scheme val="minor"/>
    </font>
    <font>
      <sz val="6"/>
      <color theme="1"/>
      <name val="游ゴシック"/>
      <family val="2"/>
      <charset val="128"/>
      <scheme val="minor"/>
    </font>
    <font>
      <sz val="6"/>
      <color theme="1"/>
      <name val="游ゴシック"/>
      <family val="3"/>
      <charset val="128"/>
      <scheme val="minor"/>
    </font>
    <font>
      <sz val="11"/>
      <name val="游ゴシック"/>
      <family val="2"/>
      <charset val="128"/>
      <scheme val="minor"/>
    </font>
    <font>
      <sz val="6"/>
      <name val="游ゴシック"/>
      <family val="3"/>
      <charset val="128"/>
      <scheme val="minor"/>
    </font>
    <font>
      <sz val="11"/>
      <name val="游ゴシック"/>
      <family val="3"/>
      <charset val="128"/>
      <scheme val="minor"/>
    </font>
    <font>
      <u/>
      <sz val="11"/>
      <color theme="10"/>
      <name val="游ゴシック"/>
      <family val="2"/>
      <charset val="128"/>
      <scheme val="minor"/>
    </font>
    <font>
      <sz val="11"/>
      <color rgb="FFFF0000"/>
      <name val="游ゴシック"/>
      <family val="3"/>
      <charset val="128"/>
      <scheme val="minor"/>
    </font>
    <font>
      <sz val="12"/>
      <name val="游ゴシック"/>
      <family val="3"/>
      <charset val="128"/>
      <scheme val="minor"/>
    </font>
    <font>
      <sz val="11"/>
      <color rgb="FF0070C0"/>
      <name val="游ゴシック"/>
      <family val="3"/>
      <charset val="128"/>
      <scheme val="minor"/>
    </font>
    <font>
      <b/>
      <sz val="11"/>
      <color rgb="FFFF0000"/>
      <name val="游ゴシック"/>
      <family val="3"/>
      <charset val="128"/>
      <scheme val="minor"/>
    </font>
    <font>
      <sz val="11"/>
      <color rgb="FF0000FF"/>
      <name val="游ゴシック"/>
      <family val="3"/>
      <charset val="128"/>
      <scheme val="minor"/>
    </font>
    <font>
      <strike/>
      <sz val="11"/>
      <name val="游ゴシック"/>
      <family val="3"/>
      <charset val="128"/>
      <scheme val="minor"/>
    </font>
    <font>
      <sz val="11"/>
      <name val="游ゴシック"/>
      <family val="3"/>
      <charset val="128"/>
    </font>
    <font>
      <b/>
      <sz val="11"/>
      <name val="游ゴシック"/>
      <family val="3"/>
      <charset val="128"/>
      <scheme val="minor"/>
    </font>
    <font>
      <sz val="11"/>
      <color theme="1"/>
      <name val="游ゴシック"/>
      <family val="3"/>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s>
  <borders count="1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auto="1"/>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auto="1"/>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dotted">
        <color auto="1"/>
      </right>
      <top style="thin">
        <color indexed="64"/>
      </top>
      <bottom style="hair">
        <color indexed="64"/>
      </bottom>
      <diagonal/>
    </border>
    <border>
      <left style="dotted">
        <color auto="1"/>
      </left>
      <right/>
      <top style="thin">
        <color indexed="64"/>
      </top>
      <bottom style="hair">
        <color indexed="64"/>
      </bottom>
      <diagonal/>
    </border>
    <border>
      <left/>
      <right style="thin">
        <color indexed="64"/>
      </right>
      <top style="thin">
        <color indexed="64"/>
      </top>
      <bottom style="hair">
        <color indexed="64"/>
      </bottom>
      <diagonal/>
    </border>
    <border>
      <left/>
      <right style="dotted">
        <color indexed="64"/>
      </right>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right style="thin">
        <color auto="1"/>
      </right>
      <top style="hair">
        <color indexed="64"/>
      </top>
      <bottom style="thin">
        <color auto="1"/>
      </bottom>
      <diagonal/>
    </border>
    <border>
      <left style="thin">
        <color indexed="64"/>
      </left>
      <right/>
      <top style="hair">
        <color indexed="64"/>
      </top>
      <bottom style="thin">
        <color auto="1"/>
      </bottom>
      <diagonal/>
    </border>
    <border>
      <left/>
      <right/>
      <top style="hair">
        <color indexed="64"/>
      </top>
      <bottom style="thin">
        <color auto="1"/>
      </bottom>
      <diagonal/>
    </border>
    <border>
      <left/>
      <right style="hair">
        <color auto="1"/>
      </right>
      <top style="hair">
        <color indexed="64"/>
      </top>
      <bottom style="thin">
        <color auto="1"/>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auto="1"/>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auto="1"/>
      </right>
      <top style="thin">
        <color indexed="64"/>
      </top>
      <bottom style="dotted">
        <color indexed="64"/>
      </bottom>
      <diagonal/>
    </border>
    <border>
      <left style="medium">
        <color indexed="64"/>
      </left>
      <right/>
      <top style="thin">
        <color indexed="64"/>
      </top>
      <bottom style="dotted">
        <color indexed="64"/>
      </bottom>
      <diagonal/>
    </border>
    <border>
      <left/>
      <right style="thin">
        <color auto="1"/>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style="thin">
        <color indexed="64"/>
      </left>
      <right style="medium">
        <color indexed="64"/>
      </right>
      <top style="dotted">
        <color indexed="64"/>
      </top>
      <bottom style="double">
        <color indexed="64"/>
      </bottom>
      <diagonal/>
    </border>
    <border>
      <left style="medium">
        <color indexed="64"/>
      </left>
      <right style="thin">
        <color indexed="64"/>
      </right>
      <top style="dotted">
        <color indexed="64"/>
      </top>
      <bottom style="double">
        <color indexed="64"/>
      </bottom>
      <diagonal/>
    </border>
    <border>
      <left style="medium">
        <color indexed="64"/>
      </left>
      <right style="hair">
        <color indexed="64"/>
      </right>
      <top style="dotted">
        <color indexed="64"/>
      </top>
      <bottom style="double">
        <color indexed="64"/>
      </bottom>
      <diagonal/>
    </border>
    <border>
      <left style="hair">
        <color indexed="64"/>
      </left>
      <right style="thin">
        <color indexed="64"/>
      </right>
      <top style="dotted">
        <color indexed="64"/>
      </top>
      <bottom style="double">
        <color indexed="64"/>
      </bottom>
      <diagonal/>
    </border>
    <border>
      <left style="thin">
        <color indexed="64"/>
      </left>
      <right style="hair">
        <color indexed="64"/>
      </right>
      <top style="dotted">
        <color indexed="64"/>
      </top>
      <bottom style="double">
        <color indexed="64"/>
      </bottom>
      <diagonal/>
    </border>
    <border>
      <left style="hair">
        <color indexed="64"/>
      </left>
      <right style="hair">
        <color indexed="64"/>
      </right>
      <top style="dotted">
        <color indexed="64"/>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medium">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diagonal/>
    </border>
    <border>
      <left style="medium">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medium">
        <color indexed="64"/>
      </right>
      <top/>
      <bottom/>
      <diagonal/>
    </border>
    <border>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alignment vertical="center"/>
    </xf>
    <xf numFmtId="0" fontId="3" fillId="0" borderId="0"/>
    <xf numFmtId="0" fontId="4" fillId="0" borderId="0" applyNumberFormat="0" applyFill="0" applyBorder="0" applyAlignment="0" applyProtection="0"/>
    <xf numFmtId="0" fontId="5" fillId="0" borderId="0"/>
    <xf numFmtId="0" fontId="6" fillId="0" borderId="0" applyNumberFormat="0" applyFill="0" applyBorder="0" applyAlignment="0" applyProtection="0"/>
    <xf numFmtId="0" fontId="23" fillId="0" borderId="0" applyNumberFormat="0" applyFill="0" applyBorder="0" applyAlignment="0" applyProtection="0">
      <alignment vertical="center"/>
    </xf>
  </cellStyleXfs>
  <cellXfs count="380">
    <xf numFmtId="0" fontId="0" fillId="0" borderId="0" xfId="0">
      <alignment vertical="center"/>
    </xf>
    <xf numFmtId="0" fontId="14" fillId="0" borderId="0" xfId="0" applyFont="1">
      <alignment vertical="center"/>
    </xf>
    <xf numFmtId="0" fontId="20" fillId="0" borderId="0" xfId="0" applyFont="1">
      <alignment vertical="center"/>
    </xf>
    <xf numFmtId="0" fontId="20" fillId="0" borderId="0" xfId="0" applyFont="1" applyAlignment="1">
      <alignment vertical="center" shrinkToFit="1"/>
    </xf>
    <xf numFmtId="0" fontId="20" fillId="0" borderId="0" xfId="0" applyFont="1" applyAlignment="1">
      <alignment horizontal="center" vertical="center"/>
    </xf>
    <xf numFmtId="176" fontId="20" fillId="0" borderId="0" xfId="0" applyNumberFormat="1" applyFont="1" applyAlignment="1">
      <alignment horizontal="center" vertical="center"/>
    </xf>
    <xf numFmtId="0" fontId="20" fillId="0" borderId="0" xfId="0" applyNumberFormat="1" applyFont="1">
      <alignmen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20" fillId="0" borderId="0" xfId="0" applyFont="1" applyAlignment="1">
      <alignment vertical="center" wrapText="1"/>
    </xf>
    <xf numFmtId="0" fontId="20"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0" fillId="0" borderId="0" xfId="0" applyFill="1" applyAlignment="1">
      <alignment horizontal="left" vertical="center"/>
    </xf>
    <xf numFmtId="0" fontId="22" fillId="0" borderId="9" xfId="0" applyFont="1" applyFill="1" applyBorder="1" applyAlignment="1">
      <alignment vertical="center" wrapText="1" shrinkToFit="1"/>
    </xf>
    <xf numFmtId="0" fontId="22" fillId="0" borderId="26" xfId="0" applyFont="1" applyFill="1" applyBorder="1" applyAlignment="1">
      <alignment horizontal="center" vertical="center"/>
    </xf>
    <xf numFmtId="0" fontId="22" fillId="2" borderId="30" xfId="0" applyFont="1" applyFill="1" applyBorder="1" applyAlignment="1">
      <alignment horizontal="center" vertical="center"/>
    </xf>
    <xf numFmtId="0" fontId="22" fillId="2" borderId="31" xfId="0" applyFont="1" applyFill="1" applyBorder="1" applyAlignment="1">
      <alignment horizontal="center" vertical="center" shrinkToFit="1"/>
    </xf>
    <xf numFmtId="0" fontId="22" fillId="2" borderId="32" xfId="0" applyFont="1" applyFill="1" applyBorder="1" applyAlignment="1">
      <alignment horizontal="center" vertical="center"/>
    </xf>
    <xf numFmtId="0" fontId="22" fillId="2" borderId="33" xfId="0" applyFont="1" applyFill="1" applyBorder="1" applyAlignment="1">
      <alignment horizontal="center" vertical="center"/>
    </xf>
    <xf numFmtId="176" fontId="22" fillId="2" borderId="30" xfId="0" applyNumberFormat="1" applyFont="1" applyFill="1" applyBorder="1" applyAlignment="1">
      <alignment horizontal="center" vertical="center"/>
    </xf>
    <xf numFmtId="0" fontId="22" fillId="2" borderId="32" xfId="0" applyNumberFormat="1" applyFont="1" applyFill="1" applyBorder="1" applyAlignment="1">
      <alignment horizontal="center" vertical="center"/>
    </xf>
    <xf numFmtId="0" fontId="22" fillId="2" borderId="32" xfId="0" applyFont="1" applyFill="1" applyBorder="1" applyAlignment="1">
      <alignment horizontal="center" vertical="center" wrapText="1"/>
    </xf>
    <xf numFmtId="0" fontId="22" fillId="2" borderId="30" xfId="0" applyFont="1" applyFill="1" applyBorder="1" applyAlignment="1">
      <alignment horizontal="center" vertical="center" wrapText="1"/>
    </xf>
    <xf numFmtId="0" fontId="22" fillId="2" borderId="31" xfId="0" applyFont="1" applyFill="1" applyBorder="1" applyAlignment="1">
      <alignment horizontal="center" vertical="center" wrapText="1"/>
    </xf>
    <xf numFmtId="0" fontId="14" fillId="2" borderId="37" xfId="0" applyFont="1" applyFill="1" applyBorder="1" applyAlignment="1">
      <alignment horizontal="center" vertical="center"/>
    </xf>
    <xf numFmtId="0" fontId="14" fillId="2" borderId="38" xfId="0" applyFont="1" applyFill="1" applyBorder="1" applyAlignment="1">
      <alignment horizontal="left" vertical="center" shrinkToFit="1"/>
    </xf>
    <xf numFmtId="0" fontId="14" fillId="2" borderId="39" xfId="0" applyFont="1" applyFill="1" applyBorder="1" applyAlignment="1">
      <alignment horizontal="left" vertical="center" wrapText="1"/>
    </xf>
    <xf numFmtId="0" fontId="14" fillId="2" borderId="40" xfId="0" applyFont="1" applyFill="1" applyBorder="1" applyAlignment="1">
      <alignment horizontal="center" vertical="center" wrapText="1"/>
    </xf>
    <xf numFmtId="176" fontId="14" fillId="2" borderId="37" xfId="0" applyNumberFormat="1" applyFont="1" applyFill="1" applyBorder="1" applyAlignment="1">
      <alignment horizontal="center" vertical="center" wrapText="1"/>
    </xf>
    <xf numFmtId="0" fontId="14" fillId="2" borderId="37" xfId="0" applyFont="1" applyFill="1" applyBorder="1" applyAlignment="1">
      <alignment horizontal="left" vertical="center" wrapText="1"/>
    </xf>
    <xf numFmtId="0" fontId="14" fillId="2" borderId="38" xfId="0" applyFont="1" applyFill="1" applyBorder="1" applyAlignment="1">
      <alignment horizontal="left" vertical="center" wrapText="1"/>
    </xf>
    <xf numFmtId="0" fontId="14" fillId="2" borderId="39" xfId="0" applyNumberFormat="1" applyFont="1" applyFill="1" applyBorder="1" applyAlignment="1">
      <alignment horizontal="left" vertical="center" wrapText="1"/>
    </xf>
    <xf numFmtId="0" fontId="14" fillId="2" borderId="39" xfId="0" applyFont="1" applyFill="1" applyBorder="1" applyAlignment="1">
      <alignment horizontal="center" vertical="center" wrapText="1"/>
    </xf>
    <xf numFmtId="0" fontId="14" fillId="2" borderId="40" xfId="0" applyFont="1" applyFill="1" applyBorder="1" applyAlignment="1">
      <alignment horizontal="left" vertical="center" wrapText="1"/>
    </xf>
    <xf numFmtId="0" fontId="14" fillId="2" borderId="37" xfId="0" applyFont="1" applyFill="1" applyBorder="1" applyAlignment="1">
      <alignment horizontal="left" vertical="center"/>
    </xf>
    <xf numFmtId="0" fontId="14" fillId="2" borderId="41" xfId="0" applyFont="1" applyFill="1" applyBorder="1" applyAlignment="1">
      <alignment horizontal="center" vertical="center" shrinkToFit="1"/>
    </xf>
    <xf numFmtId="0" fontId="14" fillId="2" borderId="42" xfId="0" applyFont="1" applyFill="1" applyBorder="1" applyAlignment="1">
      <alignment horizontal="center" vertical="center"/>
    </xf>
    <xf numFmtId="0" fontId="14" fillId="2" borderId="43" xfId="0" applyFont="1" applyFill="1" applyBorder="1" applyAlignment="1">
      <alignment horizontal="center" vertical="center"/>
    </xf>
    <xf numFmtId="0" fontId="14" fillId="2" borderId="44" xfId="0" applyFont="1" applyFill="1" applyBorder="1" applyAlignment="1">
      <alignment horizontal="center" vertical="center"/>
    </xf>
    <xf numFmtId="0" fontId="14" fillId="2" borderId="37" xfId="0" applyFont="1" applyFill="1" applyBorder="1" applyAlignment="1">
      <alignment horizontal="center" vertical="center" wrapText="1"/>
    </xf>
    <xf numFmtId="0" fontId="14" fillId="2" borderId="45" xfId="0" applyFont="1" applyFill="1" applyBorder="1" applyAlignment="1">
      <alignment horizontal="center" vertical="center" wrapText="1"/>
    </xf>
    <xf numFmtId="0" fontId="22" fillId="0" borderId="46" xfId="0" applyFont="1" applyFill="1" applyBorder="1">
      <alignment vertical="center"/>
    </xf>
    <xf numFmtId="0" fontId="22" fillId="0" borderId="47" xfId="0" applyFont="1" applyFill="1" applyBorder="1" applyAlignment="1">
      <alignment vertical="center" shrinkToFit="1"/>
    </xf>
    <xf numFmtId="0" fontId="22" fillId="0" borderId="48" xfId="0" applyFont="1" applyFill="1" applyBorder="1" applyAlignment="1">
      <alignment horizontal="center" vertical="center"/>
    </xf>
    <xf numFmtId="0" fontId="22" fillId="0" borderId="49" xfId="0" applyFont="1" applyFill="1" applyBorder="1" applyAlignment="1">
      <alignment horizontal="center" vertical="center"/>
    </xf>
    <xf numFmtId="176" fontId="22" fillId="0" borderId="46" xfId="0" applyNumberFormat="1" applyFont="1" applyFill="1" applyBorder="1" applyAlignment="1">
      <alignment horizontal="center" vertical="center"/>
    </xf>
    <xf numFmtId="0" fontId="22" fillId="0" borderId="47" xfId="0" applyFont="1" applyFill="1" applyBorder="1">
      <alignment vertical="center"/>
    </xf>
    <xf numFmtId="0" fontId="22" fillId="0" borderId="48" xfId="0" applyNumberFormat="1" applyFont="1" applyFill="1" applyBorder="1" applyAlignment="1">
      <alignment horizontal="right" vertical="center"/>
    </xf>
    <xf numFmtId="0" fontId="22" fillId="0" borderId="48" xfId="0" applyFont="1" applyFill="1" applyBorder="1" applyAlignment="1">
      <alignment horizontal="left" vertical="center" wrapText="1"/>
    </xf>
    <xf numFmtId="0" fontId="22" fillId="0" borderId="49" xfId="0" applyFont="1" applyFill="1" applyBorder="1" applyAlignment="1">
      <alignment horizontal="left" vertical="center"/>
    </xf>
    <xf numFmtId="0" fontId="22" fillId="0" borderId="48" xfId="0" applyFont="1" applyFill="1" applyBorder="1" applyAlignment="1">
      <alignment vertical="center" wrapText="1"/>
    </xf>
    <xf numFmtId="0" fontId="22" fillId="0" borderId="50" xfId="0" applyFont="1" applyFill="1" applyBorder="1" applyAlignment="1">
      <alignment horizontal="center" vertical="center" shrinkToFit="1"/>
    </xf>
    <xf numFmtId="0" fontId="22" fillId="0" borderId="51" xfId="0" applyFont="1" applyFill="1" applyBorder="1" applyAlignment="1">
      <alignment horizontal="center" vertical="center"/>
    </xf>
    <xf numFmtId="0" fontId="22" fillId="0" borderId="52" xfId="0" applyFont="1" applyFill="1" applyBorder="1" applyAlignment="1">
      <alignment horizontal="center" vertical="center"/>
    </xf>
    <xf numFmtId="0" fontId="22" fillId="0" borderId="53" xfId="0" applyFont="1" applyFill="1" applyBorder="1" applyAlignment="1">
      <alignment horizontal="center" vertical="center"/>
    </xf>
    <xf numFmtId="0" fontId="22" fillId="0" borderId="46" xfId="5" applyFont="1" applyFill="1" applyBorder="1" applyAlignment="1">
      <alignment horizontal="center" vertical="center" wrapText="1"/>
    </xf>
    <xf numFmtId="0" fontId="22" fillId="0" borderId="0" xfId="0" applyFont="1" applyFill="1">
      <alignment vertical="center"/>
    </xf>
    <xf numFmtId="0" fontId="22" fillId="0" borderId="54" xfId="0" applyFont="1" applyFill="1" applyBorder="1">
      <alignment vertical="center"/>
    </xf>
    <xf numFmtId="0" fontId="22" fillId="0" borderId="55" xfId="0" applyFont="1" applyFill="1" applyBorder="1" applyAlignment="1">
      <alignment vertical="center" shrinkToFit="1"/>
    </xf>
    <xf numFmtId="0" fontId="22" fillId="0" borderId="56" xfId="0" applyFont="1" applyFill="1" applyBorder="1" applyAlignment="1">
      <alignment horizontal="center" vertical="center"/>
    </xf>
    <xf numFmtId="0" fontId="22" fillId="0" borderId="57" xfId="0" applyFont="1" applyFill="1" applyBorder="1" applyAlignment="1">
      <alignment horizontal="center" vertical="center"/>
    </xf>
    <xf numFmtId="176" fontId="22" fillId="0" borderId="54" xfId="0" applyNumberFormat="1" applyFont="1" applyFill="1" applyBorder="1" applyAlignment="1">
      <alignment horizontal="center" vertical="center"/>
    </xf>
    <xf numFmtId="0" fontId="22" fillId="0" borderId="55" xfId="0" applyFont="1" applyFill="1" applyBorder="1">
      <alignment vertical="center"/>
    </xf>
    <xf numFmtId="0" fontId="22" fillId="0" borderId="56" xfId="0" applyNumberFormat="1" applyFont="1" applyFill="1" applyBorder="1" applyAlignment="1">
      <alignment horizontal="right" vertical="center"/>
    </xf>
    <xf numFmtId="0" fontId="22" fillId="0" borderId="56" xfId="0" applyFont="1" applyFill="1" applyBorder="1" applyAlignment="1">
      <alignment horizontal="left" vertical="center" wrapText="1"/>
    </xf>
    <xf numFmtId="0" fontId="22" fillId="0" borderId="57" xfId="0" applyFont="1" applyFill="1" applyBorder="1" applyAlignment="1">
      <alignment horizontal="left" vertical="center"/>
    </xf>
    <xf numFmtId="0" fontId="22" fillId="0" borderId="56" xfId="0" applyFont="1" applyFill="1" applyBorder="1" applyAlignment="1">
      <alignment vertical="center" wrapText="1"/>
    </xf>
    <xf numFmtId="0" fontId="22" fillId="0" borderId="58" xfId="0" applyFont="1" applyFill="1" applyBorder="1" applyAlignment="1">
      <alignment horizontal="center" vertical="center" shrinkToFit="1"/>
    </xf>
    <xf numFmtId="0" fontId="22" fillId="0" borderId="59" xfId="0" applyFont="1" applyFill="1" applyBorder="1" applyAlignment="1">
      <alignment horizontal="center" vertical="center"/>
    </xf>
    <xf numFmtId="0" fontId="22" fillId="0" borderId="60" xfId="0" applyFont="1" applyFill="1" applyBorder="1" applyAlignment="1">
      <alignment horizontal="center" vertical="center"/>
    </xf>
    <xf numFmtId="0" fontId="22" fillId="0" borderId="61" xfId="0" applyFont="1" applyFill="1" applyBorder="1" applyAlignment="1">
      <alignment horizontal="center" vertical="center"/>
    </xf>
    <xf numFmtId="0" fontId="22" fillId="0" borderId="54" xfId="5" applyFont="1" applyFill="1" applyBorder="1" applyAlignment="1">
      <alignment horizontal="center" vertical="center" wrapText="1"/>
    </xf>
    <xf numFmtId="0" fontId="22" fillId="0" borderId="62" xfId="0" applyFont="1" applyFill="1" applyBorder="1" applyAlignment="1">
      <alignment horizontal="center" vertical="center"/>
    </xf>
    <xf numFmtId="0" fontId="22" fillId="0" borderId="63" xfId="0" applyFont="1" applyFill="1" applyBorder="1" applyAlignment="1">
      <alignment vertical="center" shrinkToFit="1"/>
    </xf>
    <xf numFmtId="0" fontId="22" fillId="0" borderId="64" xfId="0" applyFont="1" applyFill="1" applyBorder="1" applyAlignment="1">
      <alignment vertical="center" shrinkToFit="1"/>
    </xf>
    <xf numFmtId="0" fontId="22" fillId="0" borderId="62" xfId="0" applyFont="1" applyFill="1" applyBorder="1" applyAlignment="1">
      <alignment horizontal="center" vertical="center" shrinkToFit="1"/>
    </xf>
    <xf numFmtId="0" fontId="22" fillId="0" borderId="65" xfId="0" applyFont="1" applyFill="1" applyBorder="1" applyAlignment="1">
      <alignment horizontal="center" vertical="center" shrinkToFit="1"/>
    </xf>
    <xf numFmtId="176" fontId="22" fillId="0" borderId="63" xfId="0" applyNumberFormat="1" applyFont="1" applyFill="1" applyBorder="1" applyAlignment="1">
      <alignment horizontal="center" vertical="center" shrinkToFit="1"/>
    </xf>
    <xf numFmtId="0" fontId="22" fillId="0" borderId="62" xfId="0" applyNumberFormat="1" applyFont="1" applyFill="1" applyBorder="1" applyAlignment="1">
      <alignment horizontal="right" vertical="center" shrinkToFit="1"/>
    </xf>
    <xf numFmtId="0" fontId="22" fillId="0" borderId="62" xfId="0" applyFont="1" applyFill="1" applyBorder="1" applyAlignment="1">
      <alignment horizontal="left" vertical="center" wrapText="1" shrinkToFit="1"/>
    </xf>
    <xf numFmtId="0" fontId="22" fillId="0" borderId="65" xfId="0" applyFont="1" applyFill="1" applyBorder="1" applyAlignment="1">
      <alignment horizontal="left" vertical="center" shrinkToFit="1"/>
    </xf>
    <xf numFmtId="0" fontId="22" fillId="0" borderId="62" xfId="0" applyFont="1" applyFill="1" applyBorder="1" applyAlignment="1">
      <alignment vertical="center" wrapText="1" shrinkToFit="1"/>
    </xf>
    <xf numFmtId="0" fontId="22" fillId="0" borderId="66" xfId="0" applyFont="1" applyFill="1" applyBorder="1" applyAlignment="1">
      <alignment horizontal="center" vertical="center" shrinkToFit="1"/>
    </xf>
    <xf numFmtId="0" fontId="22" fillId="0" borderId="67" xfId="0" applyFont="1" applyFill="1" applyBorder="1" applyAlignment="1">
      <alignment horizontal="center" vertical="center" shrinkToFit="1"/>
    </xf>
    <xf numFmtId="0" fontId="22" fillId="0" borderId="68" xfId="0" applyFont="1" applyFill="1" applyBorder="1" applyAlignment="1">
      <alignment horizontal="center" vertical="center" shrinkToFit="1"/>
    </xf>
    <xf numFmtId="0" fontId="22" fillId="0" borderId="69" xfId="0" applyFont="1" applyFill="1" applyBorder="1" applyAlignment="1">
      <alignment horizontal="center" vertical="center" shrinkToFit="1"/>
    </xf>
    <xf numFmtId="0" fontId="22" fillId="0" borderId="63" xfId="5" applyFont="1" applyFill="1" applyBorder="1" applyAlignment="1">
      <alignment horizontal="center" vertical="center" wrapText="1" shrinkToFit="1"/>
    </xf>
    <xf numFmtId="0" fontId="22" fillId="0" borderId="0" xfId="0" applyFont="1" applyFill="1" applyAlignment="1">
      <alignment vertical="center" shrinkToFit="1"/>
    </xf>
    <xf numFmtId="0" fontId="22" fillId="0" borderId="54" xfId="0" applyFont="1" applyFill="1" applyBorder="1" applyAlignment="1">
      <alignment vertical="center" shrinkToFit="1"/>
    </xf>
    <xf numFmtId="0" fontId="22" fillId="0" borderId="56" xfId="0" applyFont="1" applyFill="1" applyBorder="1" applyAlignment="1">
      <alignment horizontal="center" vertical="center" shrinkToFit="1"/>
    </xf>
    <xf numFmtId="0" fontId="22" fillId="0" borderId="57" xfId="0" applyFont="1" applyFill="1" applyBorder="1" applyAlignment="1">
      <alignment horizontal="center" vertical="center" shrinkToFit="1"/>
    </xf>
    <xf numFmtId="176" fontId="22" fillId="0" borderId="54" xfId="0" applyNumberFormat="1" applyFont="1" applyFill="1" applyBorder="1" applyAlignment="1">
      <alignment horizontal="center" vertical="center" shrinkToFit="1"/>
    </xf>
    <xf numFmtId="0" fontId="22" fillId="0" borderId="56" xfId="0" applyNumberFormat="1" applyFont="1" applyFill="1" applyBorder="1" applyAlignment="1">
      <alignment horizontal="right" vertical="center" shrinkToFit="1"/>
    </xf>
    <xf numFmtId="0" fontId="22" fillId="0" borderId="56" xfId="0" applyFont="1" applyFill="1" applyBorder="1" applyAlignment="1">
      <alignment horizontal="left" vertical="center" wrapText="1" shrinkToFit="1"/>
    </xf>
    <xf numFmtId="0" fontId="22" fillId="0" borderId="57" xfId="0" applyFont="1" applyFill="1" applyBorder="1" applyAlignment="1">
      <alignment horizontal="left" vertical="center" shrinkToFit="1"/>
    </xf>
    <xf numFmtId="0" fontId="22" fillId="0" borderId="56" xfId="0" applyFont="1" applyFill="1" applyBorder="1" applyAlignment="1">
      <alignment vertical="center" wrapText="1" shrinkToFit="1"/>
    </xf>
    <xf numFmtId="0" fontId="22" fillId="0" borderId="59" xfId="0" applyFont="1" applyFill="1" applyBorder="1" applyAlignment="1">
      <alignment horizontal="center" vertical="center" shrinkToFit="1"/>
    </xf>
    <xf numFmtId="0" fontId="22" fillId="0" borderId="60" xfId="0" applyFont="1" applyFill="1" applyBorder="1" applyAlignment="1">
      <alignment horizontal="center" vertical="center" shrinkToFit="1"/>
    </xf>
    <xf numFmtId="0" fontId="22" fillId="0" borderId="61" xfId="0" applyFont="1" applyFill="1" applyBorder="1" applyAlignment="1">
      <alignment horizontal="center" vertical="center" shrinkToFit="1"/>
    </xf>
    <xf numFmtId="0" fontId="22" fillId="0" borderId="54" xfId="5" applyFont="1" applyFill="1" applyBorder="1" applyAlignment="1">
      <alignment horizontal="center" vertical="center" wrapText="1" shrinkToFit="1"/>
    </xf>
    <xf numFmtId="0" fontId="22" fillId="0" borderId="55" xfId="0" applyFont="1" applyFill="1" applyBorder="1" applyAlignment="1">
      <alignment vertical="center" wrapText="1"/>
    </xf>
    <xf numFmtId="0" fontId="26" fillId="0" borderId="55" xfId="0" applyFont="1" applyFill="1" applyBorder="1" applyAlignment="1">
      <alignment vertical="center" wrapText="1"/>
    </xf>
    <xf numFmtId="0" fontId="22" fillId="0" borderId="55" xfId="0" applyFont="1" applyFill="1" applyBorder="1" applyAlignment="1">
      <alignment vertical="center" wrapText="1" shrinkToFit="1"/>
    </xf>
    <xf numFmtId="0" fontId="22" fillId="0" borderId="54" xfId="0" applyFont="1" applyFill="1" applyBorder="1" applyAlignment="1">
      <alignment vertical="center" wrapText="1" shrinkToFit="1"/>
    </xf>
    <xf numFmtId="0" fontId="22" fillId="0" borderId="54" xfId="0" applyFont="1" applyFill="1" applyBorder="1" applyAlignment="1">
      <alignment horizontal="center" vertical="center" wrapText="1" shrinkToFit="1"/>
    </xf>
    <xf numFmtId="0" fontId="22" fillId="0" borderId="70" xfId="0" applyFont="1" applyFill="1" applyBorder="1" applyAlignment="1">
      <alignment vertical="center" shrinkToFit="1"/>
    </xf>
    <xf numFmtId="0" fontId="22" fillId="0" borderId="71" xfId="0" applyFont="1" applyFill="1" applyBorder="1" applyAlignment="1">
      <alignment vertical="center" shrinkToFit="1"/>
    </xf>
    <xf numFmtId="0" fontId="22" fillId="0" borderId="72" xfId="0" applyFont="1" applyFill="1" applyBorder="1" applyAlignment="1">
      <alignment horizontal="center" vertical="center" shrinkToFit="1"/>
    </xf>
    <xf numFmtId="0" fontId="22" fillId="0" borderId="73" xfId="0" applyFont="1" applyFill="1" applyBorder="1" applyAlignment="1">
      <alignment horizontal="center" vertical="center" shrinkToFit="1"/>
    </xf>
    <xf numFmtId="176" fontId="22" fillId="0" borderId="70" xfId="0" applyNumberFormat="1" applyFont="1" applyFill="1" applyBorder="1" applyAlignment="1">
      <alignment horizontal="center" vertical="center" shrinkToFit="1"/>
    </xf>
    <xf numFmtId="0" fontId="22" fillId="0" borderId="72" xfId="0" applyFont="1" applyFill="1" applyBorder="1" applyAlignment="1">
      <alignment horizontal="left" vertical="center" wrapText="1" shrinkToFit="1"/>
    </xf>
    <xf numFmtId="0" fontId="22" fillId="0" borderId="73" xfId="0" applyFont="1" applyFill="1" applyBorder="1" applyAlignment="1">
      <alignment horizontal="left" vertical="center" shrinkToFit="1"/>
    </xf>
    <xf numFmtId="0" fontId="22" fillId="0" borderId="74" xfId="0" applyFont="1" applyFill="1" applyBorder="1" applyAlignment="1">
      <alignment horizontal="center" vertical="center" shrinkToFit="1"/>
    </xf>
    <xf numFmtId="0" fontId="22" fillId="0" borderId="75" xfId="0" applyFont="1" applyFill="1" applyBorder="1" applyAlignment="1">
      <alignment horizontal="center" vertical="center" shrinkToFit="1"/>
    </xf>
    <xf numFmtId="0" fontId="22" fillId="0" borderId="76" xfId="0" applyFont="1" applyFill="1" applyBorder="1" applyAlignment="1">
      <alignment horizontal="center" vertical="center" shrinkToFit="1"/>
    </xf>
    <xf numFmtId="0" fontId="22" fillId="0" borderId="77" xfId="0" applyFont="1" applyFill="1" applyBorder="1" applyAlignment="1">
      <alignment horizontal="center" vertical="center" shrinkToFit="1"/>
    </xf>
    <xf numFmtId="0" fontId="22" fillId="0" borderId="70" xfId="0" applyFont="1" applyFill="1" applyBorder="1" applyAlignment="1">
      <alignment horizontal="center" vertical="center" wrapText="1" shrinkToFit="1"/>
    </xf>
    <xf numFmtId="0" fontId="22" fillId="0" borderId="70" xfId="0" applyFont="1" applyFill="1" applyBorder="1" applyAlignment="1">
      <alignment vertical="center" wrapText="1" shrinkToFit="1"/>
    </xf>
    <xf numFmtId="0" fontId="28" fillId="0" borderId="56" xfId="0" applyFont="1" applyFill="1" applyBorder="1" applyAlignment="1">
      <alignment vertical="center" wrapText="1" shrinkToFit="1"/>
    </xf>
    <xf numFmtId="14" fontId="22" fillId="0" borderId="56" xfId="0" applyNumberFormat="1" applyFont="1" applyFill="1" applyBorder="1" applyAlignment="1">
      <alignment horizontal="right" vertical="center" shrinkToFit="1"/>
    </xf>
    <xf numFmtId="14" fontId="22" fillId="0" borderId="56" xfId="0" applyNumberFormat="1" applyFont="1" applyFill="1" applyBorder="1" applyAlignment="1">
      <alignment horizontal="left" vertical="center" wrapText="1" shrinkToFit="1"/>
    </xf>
    <xf numFmtId="14" fontId="22" fillId="0" borderId="72" xfId="0" applyNumberFormat="1" applyFont="1" applyFill="1" applyBorder="1" applyAlignment="1">
      <alignment horizontal="right" vertical="center" shrinkToFit="1"/>
    </xf>
    <xf numFmtId="14" fontId="22" fillId="0" borderId="72" xfId="0" applyNumberFormat="1" applyFont="1" applyFill="1" applyBorder="1" applyAlignment="1">
      <alignment horizontal="left" vertical="center" wrapText="1" shrinkToFit="1"/>
    </xf>
    <xf numFmtId="0" fontId="22" fillId="0" borderId="72" xfId="0" applyFont="1" applyFill="1" applyBorder="1" applyAlignment="1">
      <alignment vertical="center" wrapText="1" shrinkToFit="1"/>
    </xf>
    <xf numFmtId="0" fontId="22" fillId="0" borderId="70" xfId="5" applyFont="1" applyFill="1" applyBorder="1" applyAlignment="1">
      <alignment horizontal="center" vertical="center" wrapText="1" shrinkToFit="1"/>
    </xf>
    <xf numFmtId="0" fontId="22" fillId="0" borderId="78" xfId="0" applyFont="1" applyFill="1" applyBorder="1">
      <alignment vertical="center"/>
    </xf>
    <xf numFmtId="0" fontId="22" fillId="0" borderId="79" xfId="0" applyFont="1" applyFill="1" applyBorder="1" applyAlignment="1">
      <alignment vertical="center" shrinkToFit="1"/>
    </xf>
    <xf numFmtId="0" fontId="22" fillId="0" borderId="80" xfId="0" applyFont="1" applyFill="1" applyBorder="1" applyAlignment="1">
      <alignment horizontal="center" vertical="center"/>
    </xf>
    <xf numFmtId="0" fontId="22" fillId="0" borderId="81" xfId="0" applyFont="1" applyFill="1" applyBorder="1" applyAlignment="1">
      <alignment horizontal="center" vertical="center"/>
    </xf>
    <xf numFmtId="176" fontId="22" fillId="0" borderId="78" xfId="0" applyNumberFormat="1" applyFont="1" applyFill="1" applyBorder="1" applyAlignment="1">
      <alignment horizontal="center" vertical="center"/>
    </xf>
    <xf numFmtId="0" fontId="22" fillId="0" borderId="79" xfId="0" applyFont="1" applyFill="1" applyBorder="1">
      <alignment vertical="center"/>
    </xf>
    <xf numFmtId="0" fontId="22" fillId="0" borderId="80" xfId="0" applyNumberFormat="1" applyFont="1" applyFill="1" applyBorder="1" applyAlignment="1">
      <alignment horizontal="right" vertical="center"/>
    </xf>
    <xf numFmtId="0" fontId="22" fillId="0" borderId="80" xfId="0" applyFont="1" applyFill="1" applyBorder="1" applyAlignment="1">
      <alignment horizontal="left" vertical="center" wrapText="1"/>
    </xf>
    <xf numFmtId="0" fontId="22" fillId="0" borderId="81" xfId="0" applyFont="1" applyFill="1" applyBorder="1" applyAlignment="1">
      <alignment horizontal="left" vertical="center"/>
    </xf>
    <xf numFmtId="0" fontId="22" fillId="0" borderId="80" xfId="0" applyFont="1" applyFill="1" applyBorder="1" applyAlignment="1">
      <alignment vertical="center" wrapText="1"/>
    </xf>
    <xf numFmtId="0" fontId="22" fillId="0" borderId="82" xfId="0" applyFont="1" applyFill="1" applyBorder="1" applyAlignment="1">
      <alignment horizontal="center" vertical="center" shrinkToFit="1"/>
    </xf>
    <xf numFmtId="0" fontId="22" fillId="0" borderId="83" xfId="0" applyFont="1" applyFill="1" applyBorder="1" applyAlignment="1">
      <alignment horizontal="center" vertical="center"/>
    </xf>
    <xf numFmtId="0" fontId="22" fillId="0" borderId="84" xfId="0" applyFont="1" applyFill="1" applyBorder="1" applyAlignment="1">
      <alignment horizontal="center" vertical="center"/>
    </xf>
    <xf numFmtId="0" fontId="22" fillId="0" borderId="85" xfId="0" applyFont="1" applyFill="1" applyBorder="1" applyAlignment="1">
      <alignment horizontal="center" vertical="center"/>
    </xf>
    <xf numFmtId="0" fontId="22" fillId="0" borderId="78" xfId="5" applyFont="1" applyFill="1" applyBorder="1" applyAlignment="1">
      <alignment horizontal="center" vertical="center" wrapText="1"/>
    </xf>
    <xf numFmtId="0" fontId="22" fillId="0" borderId="54" xfId="0" quotePrefix="1" applyFont="1" applyFill="1" applyBorder="1" applyAlignment="1">
      <alignment vertical="center" shrinkToFit="1"/>
    </xf>
    <xf numFmtId="0" fontId="22" fillId="0" borderId="54" xfId="0" applyFont="1" applyFill="1" applyBorder="1" applyAlignment="1">
      <alignment vertical="center" wrapText="1"/>
    </xf>
    <xf numFmtId="0" fontId="22" fillId="0" borderId="86" xfId="0" applyFont="1" applyFill="1" applyBorder="1" applyAlignment="1">
      <alignment vertical="center" shrinkToFit="1"/>
    </xf>
    <xf numFmtId="0" fontId="22" fillId="0" borderId="87" xfId="0" applyFont="1" applyFill="1" applyBorder="1" applyAlignment="1">
      <alignment horizontal="center" vertical="center" shrinkToFit="1"/>
    </xf>
    <xf numFmtId="0" fontId="22" fillId="0" borderId="88" xfId="0" applyFont="1" applyFill="1" applyBorder="1" applyAlignment="1">
      <alignment horizontal="center" vertical="center" shrinkToFit="1"/>
    </xf>
    <xf numFmtId="176" fontId="22" fillId="0" borderId="86" xfId="0" applyNumberFormat="1" applyFont="1" applyFill="1" applyBorder="1" applyAlignment="1">
      <alignment horizontal="center" vertical="center" shrinkToFit="1"/>
    </xf>
    <xf numFmtId="0" fontId="22" fillId="0" borderId="89" xfId="0" applyFont="1" applyFill="1" applyBorder="1" applyAlignment="1">
      <alignment vertical="center" shrinkToFit="1"/>
    </xf>
    <xf numFmtId="0" fontId="22" fillId="0" borderId="88" xfId="0" applyFont="1" applyFill="1" applyBorder="1" applyAlignment="1">
      <alignment horizontal="left" vertical="center" shrinkToFit="1"/>
    </xf>
    <xf numFmtId="0" fontId="22" fillId="0" borderId="87" xfId="0" applyFont="1" applyFill="1" applyBorder="1" applyAlignment="1">
      <alignment vertical="center" wrapText="1" shrinkToFit="1"/>
    </xf>
    <xf numFmtId="0" fontId="22" fillId="0" borderId="90" xfId="0" applyFont="1" applyFill="1" applyBorder="1" applyAlignment="1">
      <alignment horizontal="center" vertical="center" shrinkToFit="1"/>
    </xf>
    <xf numFmtId="0" fontId="22" fillId="0" borderId="91" xfId="0" applyFont="1" applyFill="1" applyBorder="1" applyAlignment="1">
      <alignment horizontal="center" vertical="center" shrinkToFit="1"/>
    </xf>
    <xf numFmtId="0" fontId="22" fillId="0" borderId="92" xfId="0" applyFont="1" applyFill="1" applyBorder="1" applyAlignment="1">
      <alignment horizontal="center" vertical="center" shrinkToFit="1"/>
    </xf>
    <xf numFmtId="0" fontId="22" fillId="0" borderId="93" xfId="0" applyFont="1" applyFill="1" applyBorder="1" applyAlignment="1">
      <alignment horizontal="center" vertical="center" shrinkToFit="1"/>
    </xf>
    <xf numFmtId="0" fontId="22" fillId="0" borderId="86" xfId="0" applyFont="1" applyFill="1" applyBorder="1" applyAlignment="1">
      <alignment horizontal="center" vertical="center" wrapText="1" shrinkToFit="1"/>
    </xf>
    <xf numFmtId="0" fontId="22" fillId="0" borderId="63" xfId="0" applyFont="1" applyFill="1" applyBorder="1" applyAlignment="1">
      <alignment horizontal="center" vertical="center" wrapText="1" shrinkToFit="1"/>
    </xf>
    <xf numFmtId="0" fontId="22" fillId="0" borderId="94" xfId="0" applyFont="1" applyFill="1" applyBorder="1" applyAlignment="1">
      <alignment horizontal="center" vertical="center" shrinkToFit="1"/>
    </xf>
    <xf numFmtId="0" fontId="22" fillId="0" borderId="63" xfId="0" applyFont="1" applyFill="1" applyBorder="1" applyAlignment="1">
      <alignment vertical="center" wrapText="1" shrinkToFit="1"/>
    </xf>
    <xf numFmtId="0" fontId="22" fillId="0" borderId="64" xfId="0" applyFont="1" applyFill="1" applyBorder="1" applyAlignment="1">
      <alignment vertical="center" wrapText="1" shrinkToFit="1"/>
    </xf>
    <xf numFmtId="0" fontId="29" fillId="0" borderId="56" xfId="0" applyFont="1" applyFill="1" applyBorder="1" applyAlignment="1">
      <alignment horizontal="center" vertical="center" shrinkToFit="1"/>
    </xf>
    <xf numFmtId="0" fontId="30" fillId="0" borderId="56" xfId="3" applyFont="1" applyFill="1" applyBorder="1" applyAlignment="1">
      <alignment vertical="center" wrapText="1"/>
    </xf>
    <xf numFmtId="0" fontId="22" fillId="0" borderId="54" xfId="0" applyFont="1" applyFill="1" applyBorder="1" applyAlignment="1">
      <alignment horizontal="center" vertical="center"/>
    </xf>
    <xf numFmtId="0" fontId="22" fillId="0" borderId="57" xfId="0" applyFont="1" applyFill="1" applyBorder="1">
      <alignment vertical="center"/>
    </xf>
    <xf numFmtId="0" fontId="22" fillId="0" borderId="95" xfId="0" applyFont="1" applyFill="1" applyBorder="1">
      <alignment vertical="center"/>
    </xf>
    <xf numFmtId="0" fontId="22" fillId="0" borderId="60" xfId="0" applyFont="1" applyFill="1" applyBorder="1" applyAlignment="1">
      <alignment horizontal="center" vertical="center" wrapText="1"/>
    </xf>
    <xf numFmtId="0" fontId="22" fillId="0" borderId="61" xfId="0" applyFont="1" applyFill="1" applyBorder="1" applyAlignment="1">
      <alignment horizontal="center" vertical="center" wrapText="1"/>
    </xf>
    <xf numFmtId="0" fontId="22" fillId="0" borderId="54" xfId="0" applyFont="1" applyFill="1" applyBorder="1" applyAlignment="1">
      <alignment horizontal="center" vertical="center" shrinkToFit="1"/>
    </xf>
    <xf numFmtId="0" fontId="22" fillId="0" borderId="0" xfId="0" applyFont="1">
      <alignment vertical="center"/>
    </xf>
    <xf numFmtId="0" fontId="22" fillId="4" borderId="54" xfId="0" applyFont="1" applyFill="1" applyBorder="1" applyAlignment="1">
      <alignment vertical="center" shrinkToFit="1"/>
    </xf>
    <xf numFmtId="0" fontId="22" fillId="4" borderId="64" xfId="0" applyFont="1" applyFill="1" applyBorder="1" applyAlignment="1">
      <alignment horizontal="center" vertical="center"/>
    </xf>
    <xf numFmtId="0" fontId="22" fillId="4" borderId="96" xfId="0" applyFont="1" applyFill="1" applyBorder="1" applyAlignment="1">
      <alignment horizontal="center" vertical="center"/>
    </xf>
    <xf numFmtId="176" fontId="22" fillId="4" borderId="97" xfId="0" applyNumberFormat="1" applyFont="1" applyFill="1" applyBorder="1" applyAlignment="1">
      <alignment horizontal="center" vertical="center"/>
    </xf>
    <xf numFmtId="0" fontId="22" fillId="4" borderId="97" xfId="0" applyFont="1" applyFill="1" applyBorder="1">
      <alignment vertical="center"/>
    </xf>
    <xf numFmtId="0" fontId="22" fillId="4" borderId="98" xfId="0" applyFont="1" applyFill="1" applyBorder="1">
      <alignment vertical="center"/>
    </xf>
    <xf numFmtId="0" fontId="22" fillId="4" borderId="99" xfId="0" applyNumberFormat="1" applyFont="1" applyFill="1" applyBorder="1">
      <alignment vertical="center"/>
    </xf>
    <xf numFmtId="0" fontId="22" fillId="4" borderId="94" xfId="0" applyFont="1" applyFill="1" applyBorder="1" applyAlignment="1">
      <alignment horizontal="left" vertical="center" wrapText="1"/>
    </xf>
    <xf numFmtId="0" fontId="22" fillId="4" borderId="96" xfId="0" applyFont="1" applyFill="1" applyBorder="1" applyAlignment="1">
      <alignment horizontal="left" vertical="center"/>
    </xf>
    <xf numFmtId="0" fontId="22" fillId="4" borderId="99" xfId="0" applyFont="1" applyFill="1" applyBorder="1" applyAlignment="1">
      <alignment vertical="center" wrapText="1"/>
    </xf>
    <xf numFmtId="0" fontId="22" fillId="4" borderId="100" xfId="0" applyFont="1" applyFill="1" applyBorder="1" applyAlignment="1">
      <alignment horizontal="center" vertical="center" shrinkToFit="1"/>
    </xf>
    <xf numFmtId="0" fontId="22" fillId="4" borderId="101" xfId="0" applyFont="1" applyFill="1" applyBorder="1" applyAlignment="1">
      <alignment horizontal="center" vertical="center"/>
    </xf>
    <xf numFmtId="0" fontId="22" fillId="4" borderId="102" xfId="0" applyFont="1" applyFill="1" applyBorder="1" applyAlignment="1">
      <alignment horizontal="center" vertical="center"/>
    </xf>
    <xf numFmtId="0" fontId="22" fillId="4" borderId="103" xfId="0" applyFont="1" applyFill="1" applyBorder="1" applyAlignment="1">
      <alignment horizontal="center" vertical="center"/>
    </xf>
    <xf numFmtId="0" fontId="22" fillId="4" borderId="97" xfId="0" applyFont="1" applyFill="1" applyBorder="1" applyAlignment="1">
      <alignment horizontal="center" vertical="center" wrapText="1"/>
    </xf>
    <xf numFmtId="0" fontId="22" fillId="4" borderId="99" xfId="0" applyFont="1" applyFill="1" applyBorder="1" applyAlignment="1">
      <alignment horizontal="center" vertical="center"/>
    </xf>
    <xf numFmtId="0" fontId="22" fillId="0" borderId="0" xfId="0" applyFont="1" applyAlignment="1">
      <alignment vertical="center"/>
    </xf>
    <xf numFmtId="0" fontId="31" fillId="2" borderId="104" xfId="0" applyFont="1" applyFill="1" applyBorder="1" applyAlignment="1">
      <alignment vertical="center"/>
    </xf>
    <xf numFmtId="0" fontId="31" fillId="2" borderId="105" xfId="0" applyFont="1" applyFill="1" applyBorder="1" applyAlignment="1">
      <alignment vertical="center"/>
    </xf>
    <xf numFmtId="0" fontId="31" fillId="2" borderId="105" xfId="0" applyFont="1" applyFill="1" applyBorder="1" applyAlignment="1">
      <alignment vertical="center" wrapText="1"/>
    </xf>
    <xf numFmtId="0" fontId="22" fillId="2" borderId="105" xfId="0" applyFont="1" applyFill="1" applyBorder="1" applyAlignment="1">
      <alignment vertical="center"/>
    </xf>
    <xf numFmtId="0" fontId="22" fillId="2" borderId="106" xfId="0" applyFont="1" applyFill="1" applyBorder="1" applyAlignment="1">
      <alignment vertical="center"/>
    </xf>
    <xf numFmtId="0" fontId="0" fillId="0" borderId="0" xfId="0" applyAlignment="1">
      <alignment vertical="center"/>
    </xf>
    <xf numFmtId="0" fontId="31" fillId="2" borderId="6" xfId="0" applyFont="1" applyFill="1" applyBorder="1" applyAlignment="1">
      <alignment vertical="center"/>
    </xf>
    <xf numFmtId="0" fontId="22" fillId="2" borderId="6" xfId="0" applyFont="1" applyFill="1" applyBorder="1" applyAlignment="1">
      <alignment vertical="center"/>
    </xf>
    <xf numFmtId="0" fontId="22" fillId="2" borderId="107" xfId="0" applyFont="1" applyFill="1" applyBorder="1" applyAlignment="1">
      <alignment vertical="center"/>
    </xf>
    <xf numFmtId="0" fontId="22" fillId="2" borderId="108" xfId="0" applyFont="1" applyFill="1" applyBorder="1" applyAlignment="1">
      <alignment vertical="center"/>
    </xf>
    <xf numFmtId="49" fontId="22" fillId="0" borderId="108" xfId="0" applyNumberFormat="1" applyFont="1" applyFill="1" applyBorder="1" applyAlignment="1">
      <alignment vertical="center"/>
    </xf>
    <xf numFmtId="49" fontId="22" fillId="2" borderId="109" xfId="0" applyNumberFormat="1" applyFont="1" applyFill="1" applyBorder="1" applyAlignment="1">
      <alignment vertical="center"/>
    </xf>
    <xf numFmtId="49" fontId="22" fillId="0" borderId="6" xfId="0" applyNumberFormat="1" applyFont="1" applyFill="1" applyBorder="1" applyAlignment="1">
      <alignment vertical="center"/>
    </xf>
    <xf numFmtId="0" fontId="22" fillId="2" borderId="110" xfId="0" applyFont="1" applyFill="1" applyBorder="1" applyAlignment="1">
      <alignment vertical="center"/>
    </xf>
    <xf numFmtId="49" fontId="22" fillId="0" borderId="6" xfId="0" applyNumberFormat="1" applyFont="1" applyBorder="1" applyAlignment="1">
      <alignment vertical="center"/>
    </xf>
    <xf numFmtId="49" fontId="22" fillId="2" borderId="111" xfId="0" applyNumberFormat="1" applyFont="1" applyFill="1" applyBorder="1" applyAlignment="1">
      <alignment vertical="center"/>
    </xf>
    <xf numFmtId="49" fontId="22" fillId="2" borderId="111" xfId="0" applyNumberFormat="1" applyFont="1" applyFill="1" applyBorder="1" applyAlignment="1">
      <alignment vertical="center" wrapText="1"/>
    </xf>
    <xf numFmtId="0" fontId="22" fillId="2" borderId="112" xfId="0" applyFont="1" applyFill="1" applyBorder="1" applyAlignment="1">
      <alignment vertical="center"/>
    </xf>
    <xf numFmtId="0" fontId="22" fillId="2" borderId="113" xfId="0" applyFont="1" applyFill="1" applyBorder="1" applyAlignment="1">
      <alignment vertical="center"/>
    </xf>
    <xf numFmtId="49" fontId="22" fillId="0" borderId="113" xfId="0" applyNumberFormat="1" applyFont="1" applyBorder="1" applyAlignment="1">
      <alignment vertical="center"/>
    </xf>
    <xf numFmtId="49" fontId="22" fillId="2" borderId="114" xfId="0" applyNumberFormat="1" applyFont="1" applyFill="1" applyBorder="1" applyAlignment="1">
      <alignment vertical="center"/>
    </xf>
    <xf numFmtId="0" fontId="7" fillId="0" borderId="0" xfId="0" applyFont="1" applyProtection="1">
      <alignment vertical="center"/>
    </xf>
    <xf numFmtId="0" fontId="7" fillId="0" borderId="0" xfId="0" applyFont="1" applyAlignment="1" applyProtection="1">
      <alignment horizontal="right" vertical="center"/>
    </xf>
    <xf numFmtId="0" fontId="10" fillId="0" borderId="0" xfId="0" applyFont="1" applyProtection="1">
      <alignment vertical="center"/>
    </xf>
    <xf numFmtId="0" fontId="7" fillId="0" borderId="11" xfId="0" applyFont="1" applyBorder="1" applyProtection="1">
      <alignment vertical="center"/>
    </xf>
    <xf numFmtId="0" fontId="2" fillId="2" borderId="21" xfId="0" applyFont="1" applyFill="1" applyBorder="1" applyAlignment="1" applyProtection="1">
      <alignment vertical="center"/>
    </xf>
    <xf numFmtId="0" fontId="10" fillId="0" borderId="0" xfId="0" applyFont="1" applyFill="1" applyProtection="1">
      <alignment vertical="center"/>
    </xf>
    <xf numFmtId="0" fontId="2" fillId="0" borderId="0" xfId="0"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13" fillId="0" borderId="0" xfId="0" applyFont="1" applyProtection="1">
      <alignment vertical="center"/>
    </xf>
    <xf numFmtId="0" fontId="14" fillId="0" borderId="0" xfId="0" applyFont="1" applyProtection="1">
      <alignment vertical="center"/>
    </xf>
    <xf numFmtId="0" fontId="16" fillId="0" borderId="0" xfId="0" applyFont="1" applyProtection="1">
      <alignment vertical="center"/>
    </xf>
    <xf numFmtId="0" fontId="14" fillId="0" borderId="0" xfId="0" applyFont="1" applyFill="1" applyBorder="1" applyAlignment="1" applyProtection="1">
      <alignment horizontal="center" vertical="center"/>
    </xf>
    <xf numFmtId="0" fontId="7" fillId="0" borderId="0" xfId="0" applyFont="1" applyBorder="1" applyProtection="1">
      <alignment vertical="center"/>
    </xf>
    <xf numFmtId="0" fontId="10" fillId="0" borderId="0" xfId="0" applyFont="1" applyFill="1" applyBorder="1" applyProtection="1">
      <alignment vertical="center"/>
    </xf>
    <xf numFmtId="0" fontId="14" fillId="0" borderId="0" xfId="0" applyFont="1" applyAlignment="1" applyProtection="1"/>
    <xf numFmtId="0" fontId="14" fillId="0" borderId="0" xfId="0" applyFont="1" applyFill="1" applyBorder="1" applyAlignment="1" applyProtection="1">
      <alignment horizontal="center"/>
    </xf>
    <xf numFmtId="49" fontId="14" fillId="0" borderId="0" xfId="0" applyNumberFormat="1" applyFont="1" applyFill="1" applyBorder="1" applyAlignment="1" applyProtection="1">
      <alignment horizontal="center"/>
    </xf>
    <xf numFmtId="0" fontId="15" fillId="0" borderId="0" xfId="0" applyFont="1" applyFill="1" applyBorder="1" applyAlignment="1" applyProtection="1">
      <alignment horizontal="center"/>
    </xf>
    <xf numFmtId="0" fontId="13" fillId="0" borderId="0" xfId="0" applyFont="1" applyAlignment="1" applyProtection="1"/>
    <xf numFmtId="0" fontId="2" fillId="0" borderId="0" xfId="0" applyFont="1" applyAlignment="1" applyProtection="1"/>
    <xf numFmtId="0" fontId="2" fillId="0" borderId="0" xfId="0" applyFont="1" applyFill="1" applyBorder="1" applyAlignment="1" applyProtection="1">
      <alignment horizontal="center"/>
    </xf>
    <xf numFmtId="49" fontId="2" fillId="0" borderId="0" xfId="0" applyNumberFormat="1" applyFont="1" applyFill="1" applyBorder="1" applyAlignment="1" applyProtection="1">
      <alignment horizontal="center"/>
    </xf>
    <xf numFmtId="0" fontId="14" fillId="0" borderId="0" xfId="0" applyFont="1" applyFill="1" applyBorder="1" applyProtection="1">
      <alignment vertical="center"/>
    </xf>
    <xf numFmtId="0" fontId="14" fillId="0" borderId="0" xfId="0" applyFont="1" applyFill="1" applyBorder="1" applyAlignment="1" applyProtection="1"/>
    <xf numFmtId="0" fontId="9" fillId="0" borderId="0" xfId="0" applyFont="1" applyFill="1" applyBorder="1" applyAlignment="1" applyProtection="1">
      <alignment vertical="center"/>
    </xf>
    <xf numFmtId="0" fontId="8" fillId="0" borderId="0" xfId="0" applyFont="1" applyFill="1" applyBorder="1" applyAlignment="1" applyProtection="1">
      <alignment horizontal="right" vertical="top"/>
    </xf>
    <xf numFmtId="0" fontId="8" fillId="0" borderId="0" xfId="0" applyFont="1" applyFill="1" applyBorder="1" applyAlignment="1" applyProtection="1">
      <alignment vertical="center"/>
    </xf>
    <xf numFmtId="0" fontId="7" fillId="0" borderId="0" xfId="0" applyFont="1" applyAlignment="1" applyProtection="1">
      <alignment vertical="center"/>
    </xf>
    <xf numFmtId="0" fontId="7" fillId="0" borderId="0" xfId="0" applyFont="1" applyAlignment="1" applyProtection="1">
      <alignment vertical="top"/>
    </xf>
    <xf numFmtId="0" fontId="8" fillId="0" borderId="0" xfId="0" applyFont="1" applyFill="1" applyBorder="1" applyAlignment="1" applyProtection="1">
      <alignment vertical="center" wrapText="1"/>
    </xf>
    <xf numFmtId="49" fontId="22" fillId="0" borderId="7" xfId="0" applyNumberFormat="1" applyFont="1" applyBorder="1" applyAlignment="1">
      <alignment vertical="center"/>
    </xf>
    <xf numFmtId="49" fontId="22" fillId="2" borderId="6" xfId="0" applyNumberFormat="1" applyFont="1" applyFill="1" applyBorder="1" applyAlignment="1">
      <alignment vertical="center"/>
    </xf>
    <xf numFmtId="0" fontId="32" fillId="0" borderId="55" xfId="0" applyFont="1" applyFill="1" applyBorder="1" applyAlignment="1">
      <alignment vertical="center" wrapText="1" shrinkToFit="1"/>
    </xf>
    <xf numFmtId="0" fontId="32" fillId="0" borderId="56" xfId="0" applyFont="1" applyFill="1" applyBorder="1">
      <alignment vertical="center"/>
    </xf>
    <xf numFmtId="0" fontId="32" fillId="0" borderId="55" xfId="0" applyFont="1" applyFill="1" applyBorder="1" applyAlignment="1">
      <alignment vertical="center" shrinkToFit="1"/>
    </xf>
    <xf numFmtId="0" fontId="32" fillId="0" borderId="56" xfId="0" applyFont="1" applyFill="1" applyBorder="1" applyAlignment="1">
      <alignment vertical="center" wrapText="1" shrinkToFit="1"/>
    </xf>
    <xf numFmtId="0" fontId="32" fillId="0" borderId="54" xfId="0" applyFont="1" applyFill="1" applyBorder="1" applyAlignment="1">
      <alignment vertical="center" wrapText="1" shrinkToFit="1"/>
    </xf>
    <xf numFmtId="0" fontId="32" fillId="0" borderId="95" xfId="0" applyFont="1" applyFill="1" applyBorder="1">
      <alignment vertical="center"/>
    </xf>
    <xf numFmtId="0" fontId="22" fillId="3" borderId="56" xfId="0" applyNumberFormat="1" applyFont="1" applyFill="1" applyBorder="1" applyAlignment="1">
      <alignment horizontal="left" vertical="center"/>
    </xf>
    <xf numFmtId="0" fontId="22" fillId="3" borderId="54" xfId="0" applyFont="1" applyFill="1" applyBorder="1" applyAlignment="1">
      <alignment vertical="center" wrapText="1"/>
    </xf>
    <xf numFmtId="0" fontId="22" fillId="0" borderId="56" xfId="0" applyNumberFormat="1" applyFont="1" applyFill="1" applyBorder="1" applyAlignment="1">
      <alignment horizontal="left" vertical="center"/>
    </xf>
    <xf numFmtId="49" fontId="22" fillId="0" borderId="56" xfId="0" applyNumberFormat="1" applyFont="1" applyFill="1" applyBorder="1" applyAlignment="1">
      <alignment horizontal="left" vertical="center"/>
    </xf>
    <xf numFmtId="0" fontId="22" fillId="3" borderId="55" xfId="0" applyFont="1" applyFill="1" applyBorder="1" applyAlignment="1">
      <alignment vertical="center" shrinkToFit="1"/>
    </xf>
    <xf numFmtId="0" fontId="15" fillId="2" borderId="6" xfId="0" applyFont="1" applyFill="1" applyBorder="1" applyAlignment="1" applyProtection="1">
      <alignment horizontal="center" vertical="center"/>
    </xf>
    <xf numFmtId="0" fontId="2" fillId="2" borderId="6"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xf>
    <xf numFmtId="49" fontId="2" fillId="0" borderId="6" xfId="0" applyNumberFormat="1" applyFont="1" applyFill="1" applyBorder="1" applyAlignment="1" applyProtection="1">
      <alignment horizontal="center" vertical="center"/>
      <protection locked="0"/>
    </xf>
    <xf numFmtId="49" fontId="2" fillId="0" borderId="6" xfId="0" applyNumberFormat="1" applyFont="1" applyBorder="1" applyAlignment="1" applyProtection="1">
      <alignment horizontal="left" vertical="center" shrinkToFit="1"/>
      <protection locked="0"/>
    </xf>
    <xf numFmtId="0" fontId="14" fillId="2" borderId="1" xfId="0" applyFont="1" applyFill="1" applyBorder="1" applyAlignment="1" applyProtection="1">
      <alignment horizontal="center" vertical="center"/>
    </xf>
    <xf numFmtId="0" fontId="14" fillId="2" borderId="2" xfId="0" applyFont="1" applyFill="1" applyBorder="1" applyAlignment="1" applyProtection="1">
      <alignment horizontal="center" vertical="center"/>
    </xf>
    <xf numFmtId="0" fontId="14" fillId="2" borderId="13" xfId="0" applyFont="1" applyFill="1" applyBorder="1" applyAlignment="1" applyProtection="1">
      <alignment horizontal="center" vertical="center"/>
    </xf>
    <xf numFmtId="49" fontId="14" fillId="0" borderId="1" xfId="0" applyNumberFormat="1" applyFont="1" applyBorder="1" applyAlignment="1" applyProtection="1">
      <alignment horizontal="left" vertical="center" shrinkToFit="1"/>
      <protection locked="0"/>
    </xf>
    <xf numFmtId="49" fontId="14" fillId="0" borderId="2" xfId="0" applyNumberFormat="1" applyFont="1" applyBorder="1" applyAlignment="1" applyProtection="1">
      <alignment horizontal="left" vertical="center" shrinkToFit="1"/>
      <protection locked="0"/>
    </xf>
    <xf numFmtId="49" fontId="14" fillId="0" borderId="13" xfId="0" applyNumberFormat="1" applyFont="1" applyBorder="1" applyAlignment="1" applyProtection="1">
      <alignment horizontal="left" vertical="center" shrinkToFit="1"/>
      <protection locked="0"/>
    </xf>
    <xf numFmtId="0" fontId="2" fillId="2" borderId="6"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49" fontId="2" fillId="2" borderId="11" xfId="0" applyNumberFormat="1" applyFont="1" applyFill="1" applyBorder="1" applyAlignment="1" applyProtection="1">
      <alignment horizontal="center" vertical="center"/>
    </xf>
    <xf numFmtId="0" fontId="2" fillId="0" borderId="11" xfId="0" applyNumberFormat="1" applyFont="1" applyFill="1" applyBorder="1" applyAlignment="1" applyProtection="1">
      <alignment horizontal="center" vertical="center"/>
      <protection locked="0"/>
    </xf>
    <xf numFmtId="49" fontId="2" fillId="0" borderId="23" xfId="0" applyNumberFormat="1" applyFont="1" applyFill="1" applyBorder="1" applyAlignment="1" applyProtection="1">
      <alignment horizontal="center" vertical="center" wrapText="1"/>
      <protection locked="0"/>
    </xf>
    <xf numFmtId="49" fontId="2" fillId="0" borderId="24" xfId="0" applyNumberFormat="1" applyFont="1" applyFill="1" applyBorder="1" applyAlignment="1" applyProtection="1">
      <alignment horizontal="center" vertical="center" wrapText="1"/>
      <protection locked="0"/>
    </xf>
    <xf numFmtId="49" fontId="2" fillId="0" borderId="25" xfId="0" applyNumberFormat="1" applyFont="1" applyFill="1" applyBorder="1" applyAlignment="1" applyProtection="1">
      <alignment horizontal="center" vertical="center" wrapText="1"/>
      <protection locked="0"/>
    </xf>
    <xf numFmtId="49" fontId="2" fillId="2" borderId="12" xfId="0" applyNumberFormat="1" applyFont="1" applyFill="1" applyBorder="1" applyAlignment="1" applyProtection="1">
      <alignment horizontal="center" vertical="center"/>
    </xf>
    <xf numFmtId="0" fontId="8" fillId="2" borderId="1" xfId="0" applyFont="1" applyFill="1" applyBorder="1" applyAlignment="1" applyProtection="1">
      <alignment horizontal="center" vertical="center"/>
    </xf>
    <xf numFmtId="0" fontId="8" fillId="2" borderId="13" xfId="0" applyFont="1" applyFill="1" applyBorder="1" applyAlignment="1" applyProtection="1">
      <alignment horizontal="center" vertical="center"/>
    </xf>
    <xf numFmtId="0" fontId="15" fillId="2" borderId="2" xfId="0" applyFont="1" applyFill="1" applyBorder="1" applyAlignment="1" applyProtection="1">
      <alignment horizontal="center" vertical="center"/>
    </xf>
    <xf numFmtId="0" fontId="15" fillId="2" borderId="13" xfId="0" applyFont="1" applyFill="1" applyBorder="1" applyAlignment="1" applyProtection="1">
      <alignment horizontal="center" vertical="center"/>
    </xf>
    <xf numFmtId="0" fontId="8" fillId="2" borderId="2" xfId="0" applyFont="1" applyFill="1" applyBorder="1" applyAlignment="1" applyProtection="1">
      <alignment horizontal="center" vertical="center" wrapText="1"/>
    </xf>
    <xf numFmtId="0" fontId="8" fillId="2" borderId="11" xfId="0" applyFont="1" applyFill="1" applyBorder="1" applyAlignment="1" applyProtection="1">
      <alignment horizontal="center" vertical="center"/>
    </xf>
    <xf numFmtId="0" fontId="8" fillId="2" borderId="12" xfId="0" applyFont="1" applyFill="1" applyBorder="1" applyAlignment="1" applyProtection="1">
      <alignment horizontal="center" vertical="center"/>
    </xf>
    <xf numFmtId="49" fontId="2" fillId="0" borderId="9" xfId="0" applyNumberFormat="1" applyFont="1" applyBorder="1" applyAlignment="1" applyProtection="1">
      <alignment horizontal="left" vertical="center" shrinkToFit="1"/>
      <protection locked="0"/>
    </xf>
    <xf numFmtId="0" fontId="14" fillId="2" borderId="1" xfId="0" applyFont="1" applyFill="1" applyBorder="1" applyAlignment="1" applyProtection="1">
      <alignment horizontal="center" vertical="center" wrapText="1"/>
    </xf>
    <xf numFmtId="0" fontId="14" fillId="2" borderId="2" xfId="0" applyFont="1" applyFill="1" applyBorder="1" applyAlignment="1" applyProtection="1">
      <alignment horizontal="center" vertical="center" wrapText="1"/>
    </xf>
    <xf numFmtId="0" fontId="14" fillId="2" borderId="13"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shrinkToFit="1"/>
    </xf>
    <xf numFmtId="0" fontId="2" fillId="2" borderId="6" xfId="0" applyFont="1" applyFill="1" applyBorder="1" applyAlignment="1" applyProtection="1">
      <alignment horizontal="center" vertical="center" shrinkToFit="1"/>
    </xf>
    <xf numFmtId="0" fontId="12" fillId="0" borderId="0" xfId="0" applyFont="1" applyAlignment="1" applyProtection="1">
      <alignment horizontal="center" vertical="center"/>
    </xf>
    <xf numFmtId="0" fontId="10" fillId="0" borderId="0" xfId="0" applyFont="1" applyAlignment="1" applyProtection="1">
      <alignment horizontal="center" vertical="center"/>
    </xf>
    <xf numFmtId="0" fontId="2" fillId="2" borderId="1" xfId="0" applyFont="1" applyFill="1" applyBorder="1" applyAlignment="1" applyProtection="1">
      <alignment horizontal="center" vertical="center"/>
    </xf>
    <xf numFmtId="0" fontId="2" fillId="2" borderId="13"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49" fontId="2" fillId="2" borderId="14" xfId="0" applyNumberFormat="1" applyFont="1" applyFill="1" applyBorder="1" applyAlignment="1" applyProtection="1">
      <alignment horizontal="left" vertical="center"/>
    </xf>
    <xf numFmtId="49" fontId="2" fillId="2" borderId="15" xfId="0" applyNumberFormat="1" applyFont="1" applyFill="1" applyBorder="1" applyAlignment="1" applyProtection="1">
      <alignment horizontal="left" vertical="center"/>
    </xf>
    <xf numFmtId="49" fontId="2" fillId="2" borderId="16" xfId="0" applyNumberFormat="1" applyFont="1" applyFill="1" applyBorder="1" applyAlignment="1" applyProtection="1">
      <alignment horizontal="left" vertical="center"/>
    </xf>
    <xf numFmtId="49" fontId="2" fillId="2" borderId="17" xfId="0" applyNumberFormat="1" applyFont="1" applyFill="1" applyBorder="1" applyAlignment="1" applyProtection="1">
      <alignment horizontal="left" vertical="center"/>
    </xf>
    <xf numFmtId="49" fontId="2" fillId="2" borderId="18" xfId="0" applyNumberFormat="1" applyFont="1" applyFill="1" applyBorder="1" applyAlignment="1" applyProtection="1">
      <alignment horizontal="left" vertical="center"/>
    </xf>
    <xf numFmtId="0" fontId="15" fillId="0" borderId="8"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5" xfId="0" applyFont="1" applyFill="1" applyBorder="1" applyAlignment="1" applyProtection="1">
      <alignment horizontal="center"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4" fillId="2" borderId="6" xfId="0" applyFont="1" applyFill="1" applyBorder="1" applyAlignment="1" applyProtection="1">
      <alignment horizontal="center" vertical="center"/>
    </xf>
    <xf numFmtId="0" fontId="2" fillId="2" borderId="8"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0" fontId="2" fillId="2" borderId="12"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2" fillId="2" borderId="10"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xf>
    <xf numFmtId="0" fontId="2" fillId="2" borderId="12" xfId="0" applyFont="1" applyFill="1" applyBorder="1" applyAlignment="1" applyProtection="1">
      <alignment horizontal="center" vertical="center"/>
    </xf>
    <xf numFmtId="0" fontId="14" fillId="2" borderId="8" xfId="0" applyFont="1" applyFill="1" applyBorder="1" applyAlignment="1" applyProtection="1">
      <alignment horizontal="center" vertical="center"/>
    </xf>
    <xf numFmtId="0" fontId="14" fillId="2" borderId="11" xfId="0" applyFont="1" applyFill="1" applyBorder="1" applyAlignment="1" applyProtection="1">
      <alignment horizontal="center" vertical="center"/>
    </xf>
    <xf numFmtId="0" fontId="14" fillId="2" borderId="12" xfId="0" applyFont="1" applyFill="1" applyBorder="1" applyAlignment="1" applyProtection="1">
      <alignment horizontal="center" vertical="center"/>
    </xf>
    <xf numFmtId="0" fontId="14" fillId="2" borderId="6" xfId="0" applyFont="1" applyFill="1" applyBorder="1" applyAlignment="1" applyProtection="1">
      <alignment horizontal="center" vertical="center" wrapText="1"/>
    </xf>
    <xf numFmtId="49" fontId="14" fillId="0" borderId="6" xfId="0" applyNumberFormat="1" applyFont="1" applyFill="1" applyBorder="1" applyAlignment="1" applyProtection="1">
      <alignment horizontal="center" vertical="center"/>
      <protection locked="0"/>
    </xf>
    <xf numFmtId="0" fontId="8" fillId="2" borderId="8"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8" fillId="2" borderId="10" xfId="0" applyFont="1" applyFill="1" applyBorder="1" applyAlignment="1" applyProtection="1">
      <alignment horizontal="center" vertical="center"/>
    </xf>
    <xf numFmtId="49" fontId="2" fillId="0" borderId="19" xfId="0" applyNumberFormat="1" applyFont="1" applyBorder="1" applyAlignment="1" applyProtection="1">
      <alignment horizontal="left" vertical="center" shrinkToFit="1"/>
      <protection locked="0"/>
    </xf>
    <xf numFmtId="49" fontId="2" fillId="3" borderId="9" xfId="0" applyNumberFormat="1" applyFont="1" applyFill="1" applyBorder="1" applyAlignment="1" applyProtection="1">
      <alignment horizontal="left" vertical="center" shrinkToFit="1"/>
      <protection locked="0"/>
    </xf>
    <xf numFmtId="49" fontId="2" fillId="3" borderId="10" xfId="0" applyNumberFormat="1" applyFont="1" applyFill="1" applyBorder="1" applyAlignment="1" applyProtection="1">
      <alignment horizontal="left" vertical="center" shrinkToFit="1"/>
      <protection locked="0"/>
    </xf>
    <xf numFmtId="0" fontId="7" fillId="0" borderId="9" xfId="0" applyNumberFormat="1" applyFont="1" applyFill="1" applyBorder="1" applyAlignment="1" applyProtection="1">
      <alignment horizontal="center" vertical="center"/>
      <protection locked="0"/>
    </xf>
    <xf numFmtId="0" fontId="11" fillId="0" borderId="0" xfId="0" applyFont="1" applyAlignment="1" applyProtection="1">
      <alignment horizontal="center" vertical="center"/>
    </xf>
    <xf numFmtId="49" fontId="2" fillId="0" borderId="1" xfId="0" applyNumberFormat="1" applyFont="1" applyFill="1" applyBorder="1" applyAlignment="1" applyProtection="1">
      <alignment horizontal="center" vertical="center" wrapText="1"/>
      <protection locked="0"/>
    </xf>
    <xf numFmtId="49" fontId="2" fillId="0" borderId="2" xfId="0" applyNumberFormat="1" applyFont="1" applyFill="1" applyBorder="1" applyAlignment="1" applyProtection="1">
      <alignment horizontal="center" vertical="center"/>
      <protection locked="0"/>
    </xf>
    <xf numFmtId="49" fontId="2" fillId="0" borderId="13" xfId="0" applyNumberFormat="1" applyFont="1" applyFill="1" applyBorder="1" applyAlignment="1" applyProtection="1">
      <alignment horizontal="center" vertical="center"/>
      <protection locked="0"/>
    </xf>
    <xf numFmtId="0" fontId="2" fillId="0" borderId="0" xfId="0" applyFont="1" applyBorder="1" applyAlignment="1" applyProtection="1">
      <alignment horizontal="center" vertical="center"/>
    </xf>
    <xf numFmtId="0" fontId="10" fillId="0" borderId="0" xfId="0" applyFont="1" applyAlignment="1" applyProtection="1">
      <alignment horizontal="left" vertical="top" wrapText="1"/>
    </xf>
    <xf numFmtId="49" fontId="2" fillId="2" borderId="24" xfId="0" applyNumberFormat="1" applyFont="1" applyFill="1" applyBorder="1" applyAlignment="1" applyProtection="1">
      <alignment horizontal="center" vertical="center" wrapText="1"/>
    </xf>
    <xf numFmtId="49" fontId="2" fillId="2" borderId="22" xfId="0" applyNumberFormat="1" applyFont="1" applyFill="1" applyBorder="1" applyAlignment="1" applyProtection="1">
      <alignment horizontal="center" vertical="center" wrapText="1"/>
    </xf>
    <xf numFmtId="49" fontId="2" fillId="0" borderId="1" xfId="0" applyNumberFormat="1" applyFont="1" applyFill="1" applyBorder="1" applyAlignment="1" applyProtection="1">
      <alignment horizontal="center" vertical="center"/>
      <protection locked="0"/>
    </xf>
    <xf numFmtId="49" fontId="2" fillId="0" borderId="2" xfId="0" applyNumberFormat="1" applyFont="1" applyBorder="1" applyAlignment="1" applyProtection="1">
      <alignment horizontal="left" vertical="center" shrinkToFit="1"/>
      <protection locked="0"/>
    </xf>
    <xf numFmtId="0" fontId="8" fillId="2" borderId="23" xfId="0" applyFont="1" applyFill="1" applyBorder="1" applyAlignment="1" applyProtection="1">
      <alignment horizontal="center" vertical="center"/>
    </xf>
    <xf numFmtId="0" fontId="8" fillId="2" borderId="22" xfId="0" applyFont="1" applyFill="1" applyBorder="1" applyAlignment="1" applyProtection="1">
      <alignment horizontal="center" vertical="center"/>
    </xf>
    <xf numFmtId="49" fontId="14" fillId="0" borderId="9" xfId="0" applyNumberFormat="1" applyFont="1" applyBorder="1" applyAlignment="1" applyProtection="1">
      <alignment horizontal="left" vertical="center" shrinkToFit="1"/>
      <protection locked="0"/>
    </xf>
    <xf numFmtId="0" fontId="8" fillId="0" borderId="0" xfId="0" applyFont="1" applyFill="1" applyBorder="1" applyAlignment="1" applyProtection="1">
      <alignment horizontal="right" vertical="top"/>
    </xf>
    <xf numFmtId="0" fontId="8" fillId="0" borderId="4" xfId="0" applyFont="1" applyFill="1" applyBorder="1" applyAlignment="1" applyProtection="1">
      <alignment horizontal="right" vertical="top"/>
    </xf>
    <xf numFmtId="49" fontId="2" fillId="0" borderId="20" xfId="0" applyNumberFormat="1" applyFont="1" applyFill="1" applyBorder="1" applyAlignment="1" applyProtection="1">
      <alignment horizontal="center" vertical="center"/>
      <protection locked="0"/>
    </xf>
    <xf numFmtId="0" fontId="15" fillId="2" borderId="1" xfId="0" applyFont="1" applyFill="1" applyBorder="1" applyAlignment="1" applyProtection="1">
      <alignment horizontal="center" vertical="center"/>
    </xf>
    <xf numFmtId="0" fontId="8" fillId="0" borderId="0" xfId="0" applyFont="1" applyFill="1" applyBorder="1" applyAlignment="1" applyProtection="1">
      <alignment horizontal="left" vertical="top" wrapText="1"/>
    </xf>
    <xf numFmtId="0" fontId="8" fillId="0" borderId="0" xfId="0" applyFont="1" applyFill="1" applyBorder="1" applyAlignment="1" applyProtection="1">
      <alignment horizontal="left" vertical="top"/>
    </xf>
    <xf numFmtId="0" fontId="8" fillId="0" borderId="3" xfId="0" applyFont="1" applyFill="1" applyBorder="1" applyAlignment="1" applyProtection="1">
      <alignment horizontal="left" vertical="top" wrapText="1"/>
    </xf>
    <xf numFmtId="0" fontId="15" fillId="2" borderId="8" xfId="0" applyFont="1" applyFill="1" applyBorder="1" applyAlignment="1" applyProtection="1">
      <alignment horizontal="center" vertical="center"/>
    </xf>
    <xf numFmtId="0" fontId="15" fillId="2" borderId="12" xfId="0" applyFont="1" applyFill="1" applyBorder="1" applyAlignment="1" applyProtection="1">
      <alignment horizontal="center" vertical="center"/>
    </xf>
    <xf numFmtId="0" fontId="15" fillId="2" borderId="5" xfId="0" applyFont="1" applyFill="1" applyBorder="1" applyAlignment="1" applyProtection="1">
      <alignment horizontal="center" vertical="center"/>
    </xf>
    <xf numFmtId="0" fontId="15" fillId="2" borderId="10" xfId="0" applyFont="1" applyFill="1" applyBorder="1" applyAlignment="1" applyProtection="1">
      <alignment horizontal="center" vertical="center"/>
    </xf>
    <xf numFmtId="49" fontId="2" fillId="2" borderId="2" xfId="0" applyNumberFormat="1" applyFont="1" applyFill="1" applyBorder="1" applyAlignment="1" applyProtection="1">
      <alignment horizontal="center" vertical="center"/>
    </xf>
    <xf numFmtId="49" fontId="2" fillId="2" borderId="13" xfId="0" applyNumberFormat="1" applyFont="1" applyFill="1" applyBorder="1" applyAlignment="1" applyProtection="1">
      <alignment horizontal="center" vertical="center"/>
    </xf>
    <xf numFmtId="0" fontId="2" fillId="0" borderId="1"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 fillId="0" borderId="13"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xf>
    <xf numFmtId="0" fontId="2" fillId="2" borderId="3"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49" fontId="2" fillId="2" borderId="2" xfId="0" applyNumberFormat="1" applyFont="1" applyFill="1" applyBorder="1" applyAlignment="1" applyProtection="1">
      <alignment horizontal="center" vertical="center" wrapText="1"/>
    </xf>
    <xf numFmtId="0" fontId="8" fillId="2" borderId="24" xfId="0" applyFont="1" applyFill="1" applyBorder="1" applyAlignment="1" applyProtection="1">
      <alignment horizontal="center" vertical="center" wrapText="1" shrinkToFit="1"/>
    </xf>
    <xf numFmtId="0" fontId="8" fillId="2" borderId="24" xfId="0" applyFont="1" applyFill="1" applyBorder="1" applyAlignment="1" applyProtection="1">
      <alignment horizontal="center" vertical="center" shrinkToFit="1"/>
    </xf>
    <xf numFmtId="0" fontId="8" fillId="2" borderId="22" xfId="0" applyFont="1" applyFill="1" applyBorder="1" applyAlignment="1" applyProtection="1">
      <alignment horizontal="center" vertical="center" shrinkToFit="1"/>
    </xf>
    <xf numFmtId="0" fontId="2" fillId="0" borderId="8" xfId="0" applyNumberFormat="1" applyFont="1" applyFill="1" applyBorder="1" applyAlignment="1" applyProtection="1">
      <alignment horizontal="center" vertical="center"/>
      <protection locked="0"/>
    </xf>
    <xf numFmtId="0" fontId="18" fillId="0" borderId="0" xfId="0" applyFont="1" applyAlignment="1" applyProtection="1">
      <alignment horizontal="left" vertical="top" wrapText="1"/>
    </xf>
    <xf numFmtId="0" fontId="19" fillId="0" borderId="0" xfId="0" applyFont="1" applyAlignment="1" applyProtection="1">
      <alignment horizontal="left" vertical="top"/>
    </xf>
    <xf numFmtId="0" fontId="9" fillId="0" borderId="3" xfId="0" applyFont="1" applyBorder="1" applyAlignment="1" applyProtection="1">
      <alignment horizontal="left" vertical="top" wrapText="1"/>
    </xf>
    <xf numFmtId="0" fontId="8" fillId="0" borderId="0" xfId="0" applyFont="1" applyAlignment="1" applyProtection="1">
      <alignment horizontal="left" vertical="top" wrapText="1"/>
    </xf>
    <xf numFmtId="0" fontId="15" fillId="0" borderId="3" xfId="0" applyFont="1" applyFill="1" applyBorder="1" applyAlignment="1" applyProtection="1">
      <alignment horizontal="left" vertical="top" wrapText="1"/>
    </xf>
    <xf numFmtId="0" fontId="15" fillId="0" borderId="0" xfId="0" applyFont="1" applyFill="1" applyBorder="1" applyAlignment="1" applyProtection="1">
      <alignment horizontal="left" vertical="top" wrapText="1"/>
    </xf>
    <xf numFmtId="0" fontId="15" fillId="0" borderId="0" xfId="0" applyFont="1" applyFill="1" applyBorder="1" applyAlignment="1" applyProtection="1">
      <alignment horizontal="left" vertical="top"/>
    </xf>
    <xf numFmtId="0" fontId="10" fillId="0" borderId="0" xfId="0" applyFont="1" applyAlignment="1" applyProtection="1">
      <alignment horizontal="right" vertical="center"/>
    </xf>
    <xf numFmtId="0" fontId="2" fillId="0" borderId="0" xfId="0" applyFont="1" applyAlignment="1" applyProtection="1">
      <alignment horizontal="right" vertical="center"/>
    </xf>
    <xf numFmtId="0" fontId="1" fillId="0" borderId="11" xfId="0" applyFont="1" applyBorder="1" applyAlignment="1" applyProtection="1">
      <alignment horizontal="left" vertical="center" wrapText="1"/>
    </xf>
    <xf numFmtId="0" fontId="21" fillId="0" borderId="11" xfId="0" applyFont="1" applyBorder="1" applyAlignment="1" applyProtection="1">
      <alignment horizontal="left" vertical="center"/>
    </xf>
    <xf numFmtId="0" fontId="18" fillId="0" borderId="0" xfId="0" applyFont="1" applyBorder="1" applyAlignment="1" applyProtection="1">
      <alignment horizontal="right" vertical="center"/>
    </xf>
    <xf numFmtId="0" fontId="22" fillId="2" borderId="27" xfId="0" applyFont="1" applyFill="1" applyBorder="1" applyAlignment="1">
      <alignment horizontal="center" vertical="center"/>
    </xf>
    <xf numFmtId="0" fontId="22" fillId="2" borderId="28" xfId="0" applyFont="1" applyFill="1" applyBorder="1" applyAlignment="1">
      <alignment horizontal="center" vertical="center"/>
    </xf>
    <xf numFmtId="0" fontId="22" fillId="2" borderId="27" xfId="0" applyFont="1" applyFill="1" applyBorder="1" applyAlignment="1">
      <alignment horizontal="center" vertical="center" shrinkToFit="1"/>
    </xf>
    <xf numFmtId="0" fontId="22" fillId="2" borderId="28" xfId="0" applyFont="1" applyFill="1" applyBorder="1" applyAlignment="1">
      <alignment horizontal="center" vertical="center" shrinkToFit="1"/>
    </xf>
    <xf numFmtId="0" fontId="22" fillId="2" borderId="29" xfId="0" applyFont="1" applyFill="1" applyBorder="1" applyAlignment="1">
      <alignment horizontal="center" vertical="center" shrinkToFit="1"/>
    </xf>
    <xf numFmtId="0" fontId="22" fillId="2" borderId="34" xfId="0" applyFont="1" applyFill="1" applyBorder="1" applyAlignment="1">
      <alignment horizontal="center" vertical="center" shrinkToFit="1"/>
    </xf>
    <xf numFmtId="0" fontId="22" fillId="2" borderId="35" xfId="0" applyFont="1" applyFill="1" applyBorder="1" applyAlignment="1">
      <alignment horizontal="center" vertical="center" shrinkToFit="1"/>
    </xf>
    <xf numFmtId="0" fontId="22" fillId="2" borderId="31" xfId="0" applyFont="1" applyFill="1" applyBorder="1" applyAlignment="1">
      <alignment horizontal="center" vertical="center"/>
    </xf>
    <xf numFmtId="0" fontId="22" fillId="2" borderId="36" xfId="0" applyFont="1" applyFill="1" applyBorder="1" applyAlignment="1">
      <alignment horizontal="center" vertical="center"/>
    </xf>
    <xf numFmtId="0" fontId="22" fillId="2" borderId="35" xfId="0" applyFont="1" applyFill="1" applyBorder="1" applyAlignment="1">
      <alignment horizontal="center" vertical="center"/>
    </xf>
  </cellXfs>
  <cellStyles count="6">
    <cellStyle name="ハイパーリンク" xfId="5" builtinId="8"/>
    <cellStyle name="ハイパーリンク 2" xfId="2"/>
    <cellStyle name="ハイパーリンク 3" xfId="4"/>
    <cellStyle name="標準" xfId="0" builtinId="0"/>
    <cellStyle name="標準 2" xfId="1"/>
    <cellStyle name="標準 3" xfId="3"/>
  </cellStyles>
  <dxfs count="15">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patternFill>
      </fill>
    </dxf>
    <dxf>
      <fill>
        <patternFill>
          <bgColor rgb="FFFFFF00"/>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BDD7EE"/>
      <color rgb="FFFF8585"/>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29</xdr:col>
      <xdr:colOff>181373</xdr:colOff>
      <xdr:row>6</xdr:row>
      <xdr:rowOff>172116</xdr:rowOff>
    </xdr:from>
    <xdr:to>
      <xdr:col>32</xdr:col>
      <xdr:colOff>53694</xdr:colOff>
      <xdr:row>8</xdr:row>
      <xdr:rowOff>200501</xdr:rowOff>
    </xdr:to>
    <xdr:sp macro="" textlink="">
      <xdr:nvSpPr>
        <xdr:cNvPr id="2" name="楕円 1"/>
        <xdr:cNvSpPr>
          <a:spLocks/>
        </xdr:cNvSpPr>
      </xdr:nvSpPr>
      <xdr:spPr>
        <a:xfrm>
          <a:off x="5982098" y="1505616"/>
          <a:ext cx="472396" cy="466535"/>
        </a:xfrm>
        <a:prstGeom prst="ellipse">
          <a:avLst/>
        </a:prstGeom>
        <a:solidFill>
          <a:schemeClr val="bg1">
            <a:alpha val="50000"/>
          </a:schemeClr>
        </a:solidFill>
        <a:ln>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chemeClr val="bg1">
                  <a:lumMod val="50000"/>
                </a:schemeClr>
              </a:solidFill>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448235</xdr:colOff>
      <xdr:row>47</xdr:row>
      <xdr:rowOff>100852</xdr:rowOff>
    </xdr:from>
    <xdr:to>
      <xdr:col>4</xdr:col>
      <xdr:colOff>3552265</xdr:colOff>
      <xdr:row>67</xdr:row>
      <xdr:rowOff>107155</xdr:rowOff>
    </xdr:to>
    <xdr:sp macro="" textlink="">
      <xdr:nvSpPr>
        <xdr:cNvPr id="3" name="正方形/長方形 2"/>
        <xdr:cNvSpPr/>
      </xdr:nvSpPr>
      <xdr:spPr>
        <a:xfrm>
          <a:off x="448235" y="19436602"/>
          <a:ext cx="10331124" cy="4768803"/>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a:solidFill>
                <a:sysClr val="windowText" lastClr="000000"/>
              </a:solidFill>
            </a:rPr>
            <a:t>【</a:t>
          </a:r>
          <a:r>
            <a:rPr kumimoji="1" lang="ja-JP" altLang="ja-JP" sz="1600" b="1">
              <a:solidFill>
                <a:sysClr val="windowText" lastClr="000000"/>
              </a:solidFill>
              <a:effectLst/>
              <a:latin typeface="+mn-lt"/>
              <a:ea typeface="+mn-ea"/>
              <a:cs typeface="+mn-cs"/>
            </a:rPr>
            <a:t>代理人会社コードの運用について</a:t>
          </a:r>
          <a:r>
            <a:rPr kumimoji="1" lang="en-US" altLang="ja-JP" sz="1600" b="1">
              <a:solidFill>
                <a:sysClr val="windowText" lastClr="000000"/>
              </a:solidFill>
            </a:rPr>
            <a:t>】</a:t>
          </a:r>
          <a:endParaRPr kumimoji="1" lang="en-US" altLang="ja-JP" sz="1600">
            <a:solidFill>
              <a:sysClr val="windowText" lastClr="000000"/>
            </a:solidFill>
          </a:endParaRPr>
        </a:p>
        <a:p>
          <a:pPr algn="l"/>
          <a:endParaRPr kumimoji="1" lang="en-US" altLang="ja-JP" sz="1400">
            <a:solidFill>
              <a:sysClr val="windowText" lastClr="000000"/>
            </a:solidFill>
          </a:endParaRPr>
        </a:p>
        <a:p>
          <a:pPr algn="l"/>
          <a:r>
            <a:rPr kumimoji="1" lang="ja-JP" altLang="en-US" sz="1400" u="sng">
              <a:solidFill>
                <a:sysClr val="windowText" lastClr="000000"/>
              </a:solidFill>
            </a:rPr>
            <a:t>ＳＢ発行者新規登録時</a:t>
          </a:r>
          <a:endParaRPr kumimoji="1" lang="en-US" altLang="ja-JP" sz="1400" u="sng">
            <a:solidFill>
              <a:sysClr val="windowText" lastClr="000000"/>
            </a:solidFill>
          </a:endParaRPr>
        </a:p>
        <a:p>
          <a:pPr algn="l"/>
          <a:r>
            <a:rPr kumimoji="1" lang="en-US" altLang="ja-JP" sz="1400" u="none">
              <a:solidFill>
                <a:sysClr val="windowText" lastClr="000000"/>
              </a:solidFill>
            </a:rPr>
            <a:t>10</a:t>
          </a:r>
          <a:r>
            <a:rPr kumimoji="1" lang="ja-JP" altLang="en-US" sz="1400" u="none">
              <a:solidFill>
                <a:sysClr val="windowText" lastClr="000000"/>
              </a:solidFill>
            </a:rPr>
            <a:t>社までの選任部分→補記欄に会社コードを補記</a:t>
          </a:r>
          <a:endParaRPr kumimoji="1" lang="en-US" altLang="ja-JP" sz="1400" u="none">
            <a:solidFill>
              <a:sysClr val="windowText" lastClr="000000"/>
            </a:solidFill>
          </a:endParaRPr>
        </a:p>
        <a:p>
          <a:pPr algn="l"/>
          <a:r>
            <a:rPr kumimoji="1" lang="en-US" altLang="ja-JP" sz="1400" u="none">
              <a:solidFill>
                <a:sysClr val="windowText" lastClr="000000"/>
              </a:solidFill>
            </a:rPr>
            <a:t>11</a:t>
          </a:r>
          <a:r>
            <a:rPr kumimoji="1" lang="ja-JP" altLang="en-US" sz="1400" u="none">
              <a:solidFill>
                <a:sysClr val="windowText" lastClr="000000"/>
              </a:solidFill>
            </a:rPr>
            <a:t>社以降の</a:t>
          </a:r>
          <a:r>
            <a:rPr kumimoji="1" lang="ja-JP" altLang="ja-JP" sz="1400">
              <a:solidFill>
                <a:sysClr val="windowText" lastClr="000000"/>
              </a:solidFill>
              <a:effectLst/>
              <a:latin typeface="+mn-lt"/>
              <a:ea typeface="+mn-ea"/>
              <a:cs typeface="+mn-cs"/>
            </a:rPr>
            <a:t>選任</a:t>
          </a:r>
          <a:r>
            <a:rPr kumimoji="1" lang="ja-JP" altLang="en-US" sz="1400" u="none">
              <a:solidFill>
                <a:sysClr val="windowText" lastClr="000000"/>
              </a:solidFill>
            </a:rPr>
            <a:t>部分→</a:t>
          </a:r>
          <a:r>
            <a:rPr kumimoji="1" lang="en-US" altLang="ja-JP" sz="1400" u="none">
              <a:solidFill>
                <a:sysClr val="windowText" lastClr="000000"/>
              </a:solidFill>
            </a:rPr>
            <a:t>10</a:t>
          </a:r>
          <a:r>
            <a:rPr kumimoji="1" lang="ja-JP" altLang="en-US" sz="1400" u="none">
              <a:solidFill>
                <a:sysClr val="windowText" lastClr="000000"/>
              </a:solidFill>
            </a:rPr>
            <a:t>社までを補記、ＣＳＶ化ツール経由で登録し、</a:t>
          </a:r>
          <a:r>
            <a:rPr kumimoji="1" lang="en-US" altLang="ja-JP" sz="1400" u="none">
              <a:solidFill>
                <a:sysClr val="windowText" lastClr="000000"/>
              </a:solidFill>
            </a:rPr>
            <a:t>11</a:t>
          </a:r>
          <a:r>
            <a:rPr kumimoji="1" lang="ja-JP" altLang="en-US" sz="1400" u="none">
              <a:solidFill>
                <a:sysClr val="windowText" lastClr="000000"/>
              </a:solidFill>
            </a:rPr>
            <a:t>社目以降は手作業でＣＯを補正する</a:t>
          </a:r>
          <a:endParaRPr kumimoji="1" lang="en-US" altLang="ja-JP" sz="1400" u="none">
            <a:solidFill>
              <a:sysClr val="windowText" lastClr="000000"/>
            </a:solidFill>
          </a:endParaRPr>
        </a:p>
        <a:p>
          <a:pPr algn="l"/>
          <a:r>
            <a:rPr kumimoji="1" lang="en-US" altLang="ja-JP" sz="1100" u="none">
              <a:solidFill>
                <a:sysClr val="windowText" lastClr="000000"/>
              </a:solidFill>
            </a:rPr>
            <a:t>※</a:t>
          </a:r>
          <a:r>
            <a:rPr kumimoji="1" lang="ja-JP" altLang="en-US" sz="1100" u="none">
              <a:solidFill>
                <a:sysClr val="windowText" lastClr="000000"/>
              </a:solidFill>
            </a:rPr>
            <a:t>届出書上、そもそも</a:t>
          </a:r>
          <a:r>
            <a:rPr kumimoji="1" lang="en-US" altLang="ja-JP" sz="1100" u="none">
              <a:solidFill>
                <a:sysClr val="windowText" lastClr="000000"/>
              </a:solidFill>
            </a:rPr>
            <a:t>11</a:t>
          </a:r>
          <a:r>
            <a:rPr kumimoji="1" lang="ja-JP" altLang="en-US" sz="1100" u="none">
              <a:solidFill>
                <a:sysClr val="windowText" lastClr="000000"/>
              </a:solidFill>
            </a:rPr>
            <a:t>社目以降を表示しておらず、複数の届出書を受領するなど特殊対応となるため</a:t>
          </a:r>
          <a:endParaRPr kumimoji="1" lang="en-US" altLang="ja-JP" sz="1100" u="none">
            <a:solidFill>
              <a:sysClr val="windowText" lastClr="000000"/>
            </a:solidFill>
          </a:endParaRPr>
        </a:p>
        <a:p>
          <a:pPr algn="l"/>
          <a:endParaRPr kumimoji="1" lang="en-US" altLang="ja-JP" sz="1400">
            <a:solidFill>
              <a:sysClr val="windowText" lastClr="000000"/>
            </a:solidFill>
          </a:endParaRPr>
        </a:p>
        <a:p>
          <a:pPr algn="l"/>
          <a:endParaRPr kumimoji="1" lang="en-US" altLang="ja-JP" sz="1400">
            <a:solidFill>
              <a:sysClr val="windowText" lastClr="000000"/>
            </a:solidFill>
          </a:endParaRPr>
        </a:p>
        <a:p>
          <a:pPr algn="l"/>
          <a:r>
            <a:rPr kumimoji="1" lang="ja-JP" altLang="en-US" sz="1400" u="sng">
              <a:solidFill>
                <a:sysClr val="windowText" lastClr="000000"/>
              </a:solidFill>
            </a:rPr>
            <a:t>代理人追加選任時</a:t>
          </a:r>
          <a:endParaRPr kumimoji="1" lang="en-US" altLang="ja-JP" sz="1400" u="sng">
            <a:solidFill>
              <a:sysClr val="windowText" lastClr="000000"/>
            </a:solidFill>
          </a:endParaRPr>
        </a:p>
        <a:p>
          <a:pPr algn="l"/>
          <a:r>
            <a:rPr kumimoji="1" lang="ja-JP" altLang="en-US" sz="1400" u="none">
              <a:solidFill>
                <a:sysClr val="windowText" lastClr="000000"/>
              </a:solidFill>
            </a:rPr>
            <a:t>何社目の選任かにかかわらず、手作業でＣＯを更新する</a:t>
          </a:r>
          <a:endParaRPr kumimoji="1" lang="en-US" altLang="ja-JP" sz="1400" u="none">
            <a:solidFill>
              <a:sysClr val="windowText" lastClr="000000"/>
            </a:solidFill>
          </a:endParaRPr>
        </a:p>
        <a:p>
          <a:pPr algn="l"/>
          <a:r>
            <a:rPr kumimoji="1" lang="en-US" altLang="ja-JP" sz="1100" u="none">
              <a:solidFill>
                <a:sysClr val="windowText" lastClr="000000"/>
              </a:solidFill>
            </a:rPr>
            <a:t>※</a:t>
          </a:r>
          <a:r>
            <a:rPr kumimoji="1" lang="ja-JP" altLang="en-US" sz="1100" u="none">
              <a:solidFill>
                <a:sysClr val="windowText" lastClr="000000"/>
              </a:solidFill>
            </a:rPr>
            <a:t>届出書は上詰めで提出されるが、マスタ上の登録場所は最後に選任された代理人の次になるので、届出書制御が不可能</a:t>
          </a:r>
          <a:endParaRPr kumimoji="1" lang="en-US" altLang="ja-JP" sz="1100" u="none">
            <a:solidFill>
              <a:sysClr val="windowText" lastClr="000000"/>
            </a:solidFill>
          </a:endParaRPr>
        </a:p>
        <a:p>
          <a:pPr algn="l"/>
          <a:r>
            <a:rPr kumimoji="1" lang="en-US" altLang="ja-JP" sz="1100" u="none">
              <a:solidFill>
                <a:srgbClr val="FF0000"/>
              </a:solidFill>
            </a:rPr>
            <a:t>※</a:t>
          </a:r>
          <a:r>
            <a:rPr kumimoji="1" lang="ja-JP" altLang="en-US" sz="1100" u="none">
              <a:solidFill>
                <a:srgbClr val="FF0000"/>
              </a:solidFill>
            </a:rPr>
            <a:t>発行者の届出書の更新区分が「変更」の場合、ツール処理が想定されるのは代表者代理人変更時のみ。そのため、「変更」の場合のツール処理において、選任する代理人コードはブランクとしている（既存の設定内容の上書きを防ぐ）</a:t>
          </a:r>
          <a:endParaRPr kumimoji="1" lang="en-US" altLang="ja-JP" sz="1400">
            <a:solidFill>
              <a:srgbClr val="FF0000"/>
            </a:solidFill>
          </a:endParaRPr>
        </a:p>
        <a:p>
          <a:pPr algn="r"/>
          <a:r>
            <a:rPr kumimoji="1" lang="ja-JP" altLang="en-US" sz="1400">
              <a:solidFill>
                <a:sysClr val="windowText" lastClr="000000"/>
              </a:solidFill>
            </a:rPr>
            <a:t>（</a:t>
          </a:r>
          <a:r>
            <a:rPr kumimoji="1" lang="en-US" altLang="ja-JP" sz="1400">
              <a:solidFill>
                <a:sysClr val="windowText" lastClr="000000"/>
              </a:solidFill>
            </a:rPr>
            <a:t>2022/9/1</a:t>
          </a:r>
          <a:r>
            <a:rPr kumimoji="1" lang="ja-JP" altLang="en-US" sz="1400">
              <a:solidFill>
                <a:sysClr val="windowText" lastClr="000000"/>
              </a:solidFill>
            </a:rPr>
            <a:t>改訂時追加コメント ）</a:t>
          </a:r>
          <a:endParaRPr kumimoji="1" lang="en-US" altLang="ja-JP" sz="1400">
            <a:solidFill>
              <a:sysClr val="windowText" lastClr="000000"/>
            </a:solidFill>
          </a:endParaRPr>
        </a:p>
        <a:p>
          <a:pPr algn="r"/>
          <a:r>
            <a:rPr kumimoji="1" lang="ja-JP" altLang="en-US" sz="1400">
              <a:solidFill>
                <a:srgbClr val="FF0000"/>
              </a:solidFill>
            </a:rPr>
            <a:t>（</a:t>
          </a:r>
          <a:r>
            <a:rPr kumimoji="1" lang="en-US" altLang="ja-JP" sz="1400">
              <a:solidFill>
                <a:srgbClr val="FF0000"/>
              </a:solidFill>
            </a:rPr>
            <a:t>2024/3/11</a:t>
          </a:r>
          <a:r>
            <a:rPr kumimoji="1" lang="ja-JP" altLang="en-US" sz="1400">
              <a:solidFill>
                <a:srgbClr val="FF0000"/>
              </a:solidFill>
            </a:rPr>
            <a:t>追記）</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Tools\&#23481;&#37327;&#35211;&#31309;\&#35211;&#31309;&#25903;&#2558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OF-NS-004\&#65315;&#65295;&#65316;&#22806;\&#35373;&#35336;&#38306;&#36899;\&#26041;&#24335;&#65319;\&#65411;&#65438;&#65392;&#65408;&#20998;&#26512;\&#23481;&#37327;\&#32034;&#24341;\&#24773;&#22577;&#21029;&#65403;&#65392;&#65418;&#65438;&#21029;INDEX&#23481;&#37327;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of-ns-004\&#65315;&#65295;&#65316;&#22806;\&#35373;&#35336;&#38306;&#36899;\&#26041;&#24335;&#65319;\&#65411;&#65438;&#65392;&#65408;&#20998;&#26512;\&#65432;&#65422;&#65439;&#65404;&#65438;&#65412;&#65432;\&#12450;&#12488;&#12522;&#12499;&#12517;&#12540;&#12488;&#19968;&#35239;&#31532;9.1&#29256;\&#21442;&#29031;&#29992;&#65317;&#65330;&#22259;&#65288;&#20849;&#36890;&#12384;&#12369;&#21512;&#20307;&#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支援"/>
      <sheetName val="社員リスト"/>
      <sheetName val="#REF"/>
      <sheetName val="3.0.0"/>
      <sheetName val="2007-02-21"/>
      <sheetName val="大分類"/>
      <sheetName val="Sheet1"/>
      <sheetName val="業務（自動）_NET"/>
      <sheetName val="業務（自動）_JOB"/>
      <sheetName val="テーブル一覧"/>
      <sheetName val="テーブル一覧(世代)"/>
      <sheetName val="テーブル一覧(世代) (作成中)"/>
      <sheetName val="環境"/>
      <sheetName val="SI0実施環境構築手順"/>
      <sheetName val="SI0実施手順"/>
      <sheetName val="SI0 ソース修正手順"/>
      <sheetName val="SI0 ソース修正手順(18時以降)"/>
      <sheetName val="添付資料1"/>
      <sheetName val="添付資料2"/>
      <sheetName val="添付資料3"/>
      <sheetName val="ＩＦ項目一覧"/>
      <sheetName val="ＩＦ項目説明"/>
      <sheetName val="日付について"/>
      <sheetName val="方向性"/>
      <sheetName val="検討課題一覧"/>
      <sheetName val="Data"/>
    </sheetNames>
    <definedNames>
      <definedName name="cal_index_size"/>
      <definedName name="cal_table_size"/>
    </definedNames>
    <sheetDataSet>
      <sheetData sheetId="0" refreshError="1"/>
      <sheetData sheetId="1" refreshError="1"/>
      <sheetData sheetId="2" refreshError="1"/>
      <sheetData sheetId="3" refreshError="1"/>
      <sheetData sheetId="4" refreshError="1"/>
      <sheetData sheetId="5" refreshError="1"/>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情報別ｻｰﾊﾞ別INDEX容量1.5"/>
      <sheetName val="次期システム（受託）"/>
      <sheetName val="前提条件一覧ひながた"/>
      <sheetName val="前提条件一覧記入例"/>
      <sheetName val="要因・前提条件パターン分類表"/>
      <sheetName val="共同利用システム修正⇒目的別手順書（間接入力）"/>
      <sheetName val="（別紙１）変更内容"/>
      <sheetName val="預り資産共通明細＿日次・月次"/>
      <sheetName val="#REF"/>
      <sheetName val="社員リスト"/>
      <sheetName val="株式随時発注"/>
      <sheetName val="Sheet1"/>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別紙１（全体ｼｽﾃﾑ構成）"/>
      <sheetName val="別紙２｢営業店収益管理表｣項目別編集一覧"/>
      <sheetName val="別紙３（全体概要ﾌﾛｰ1）"/>
      <sheetName val="別紙３（全体概要ﾌﾛｰ2）"/>
      <sheetName val="データ授受一覧"/>
      <sheetName val="日付ﾃｰﾌﾞﾙ"/>
    </sheetNames>
    <definedNames>
      <definedName name="CULC.cal_index_size"/>
    </definedNames>
    <sheetDataSet>
      <sheetData sheetId="0" refreshError="1"/>
      <sheetData sheetId="1" refreshError="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照用ＥＲ図（共通だけ合体）"/>
      <sheetName val="大分類"/>
      <sheetName val="リスト"/>
      <sheetName val="Sheet3"/>
      <sheetName val="基幹DB対応シート"/>
      <sheetName val="調査シート作成用マクロ"/>
      <sheetName val="Sheet5"/>
      <sheetName val="マクロ"/>
      <sheetName val="Sheet1"/>
      <sheetName val="マスターシート"/>
      <sheetName val="入力テーブルの一覧"/>
      <sheetName val="テーブル作成時の考慮点"/>
      <sheetName val="参考　並び順検討"/>
      <sheetName val="資料１　内部資料（検討資料再鑑後再修正）"/>
      <sheetName val="資料２　内部資料（検討資料再鑑後再修正）"/>
      <sheetName val="資料２　内部資料（検討資料再鑑後修正）  "/>
      <sheetName val="資料１　内部資料（項目ベース再鑑前） "/>
      <sheetName val="資料２　内部資料（検討資料再鑑前）"/>
      <sheetName val="資料１　内部資料（項目ベース再鑑前） (2)"/>
      <sheetName val="資料２　内部資料（コメント入り検討資料） "/>
      <sheetName val="作業用（変更するときはまずこれから）"/>
      <sheetName val="マスターシート（作業用）"/>
      <sheetName val="口座開設実績情報＿日次"/>
      <sheetName val="商品ファンド情報＿日次"/>
      <sheetName val="投信定時定額購入情報＿日次"/>
      <sheetName val="合体"/>
      <sheetName val="債券保護預り明細情報＿日次・月次"/>
      <sheetName val="外貨固定性預金明細情報＿日次・月次"/>
      <sheetName val="外貨流動性預金口座情報＿日次・月次"/>
      <sheetName val="債券保護預り口座情報＿日次・月次"/>
      <sheetName val="債券銘柄情報＿月次･日次"/>
      <sheetName val="顧客生命保険明細情報＿日次"/>
      <sheetName val="顧客別残高情報＿日次"/>
      <sheetName val="投信顧客別商品情報＿日次"/>
      <sheetName val="投信顧客口座情報＿日次"/>
      <sheetName val="投信ファンドマスタ情報＿日次"/>
      <sheetName val="銘柄別残高情報＿日次"/>
      <sheetName val="ユニット保有残高情報＿日次"/>
      <sheetName val="店顧客＿インデクス＿日次"/>
      <sheetName val="顧客＿共通属性＿月次"/>
      <sheetName val="Sheet2"/>
      <sheetName val="共同利用システム修正⇒目的別手順書（間接入力）"/>
      <sheetName val="（別紙１）変更内容"/>
      <sheetName val="ＳＳＰ"/>
      <sheetName val="ドメイン"/>
      <sheetName val="機器情報"/>
      <sheetName val="ラック情報"/>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別紙１（全体ｼｽﾃﾑ構成）"/>
      <sheetName val="別紙２｢営業店収益管理表｣項目別編集一覧"/>
      <sheetName val="別紙３（全体概要ﾌﾛｰ1）"/>
      <sheetName val="別紙３（全体概要ﾌﾛｰ2）"/>
      <sheetName val="データ授受一覧"/>
      <sheetName val="社員リスト"/>
      <sheetName val="#REF"/>
    </sheetNames>
    <definedNames>
      <definedName name="ワイドに"/>
      <definedName name="見やすく"/>
    </definedNames>
    <sheetDataSet>
      <sheetData sheetId="0" refreshError="1"/>
      <sheetData sheetId="1" refreshError="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AG91"/>
  <sheetViews>
    <sheetView showGridLines="0" showRowColHeaders="0" tabSelected="1" showRuler="0" view="pageLayout" zoomScaleNormal="100" zoomScaleSheetLayoutView="100" workbookViewId="0">
      <selection activeCell="X2" sqref="X2:Z2"/>
    </sheetView>
  </sheetViews>
  <sheetFormatPr defaultColWidth="2.625" defaultRowHeight="17.25" x14ac:dyDescent="0.4"/>
  <cols>
    <col min="1" max="32" width="2.625" style="206" customWidth="1"/>
    <col min="33" max="33" width="2.5" style="206" customWidth="1"/>
    <col min="34" max="16384" width="2.625" style="206"/>
  </cols>
  <sheetData>
    <row r="2" spans="1:33" ht="18.75" customHeight="1" x14ac:dyDescent="0.4">
      <c r="W2" s="207" t="s">
        <v>47</v>
      </c>
      <c r="X2" s="319"/>
      <c r="Y2" s="319"/>
      <c r="Z2" s="319"/>
      <c r="AA2" s="206" t="s">
        <v>13</v>
      </c>
      <c r="AB2" s="319"/>
      <c r="AC2" s="319"/>
      <c r="AD2" s="206" t="s">
        <v>12</v>
      </c>
      <c r="AE2" s="319"/>
      <c r="AF2" s="319"/>
      <c r="AG2" s="206" t="s">
        <v>11</v>
      </c>
    </row>
    <row r="4" spans="1:33" x14ac:dyDescent="0.4">
      <c r="A4" s="206" t="s">
        <v>86</v>
      </c>
    </row>
    <row r="6" spans="1:33" s="208" customFormat="1" ht="17.25" customHeight="1" x14ac:dyDescent="0.4">
      <c r="A6" s="365" t="s">
        <v>23</v>
      </c>
      <c r="B6" s="365"/>
      <c r="C6" s="365"/>
      <c r="D6" s="365"/>
      <c r="E6" s="365"/>
      <c r="F6" s="365"/>
      <c r="G6" s="365"/>
      <c r="H6" s="365"/>
      <c r="I6" s="365"/>
      <c r="J6" s="365"/>
      <c r="K6" s="365"/>
      <c r="L6" s="365"/>
      <c r="M6" s="365"/>
      <c r="N6" s="365"/>
      <c r="O6" s="365"/>
      <c r="P6" s="365"/>
      <c r="Q6" s="365"/>
      <c r="R6" s="365"/>
      <c r="S6" s="365"/>
      <c r="T6" s="277"/>
      <c r="U6" s="277"/>
      <c r="V6" s="277"/>
      <c r="W6" s="277"/>
      <c r="X6" s="277"/>
      <c r="Y6" s="277"/>
      <c r="Z6" s="277"/>
      <c r="AA6" s="277"/>
      <c r="AB6" s="277"/>
      <c r="AC6" s="277"/>
      <c r="AD6" s="277"/>
      <c r="AE6" s="277"/>
      <c r="AF6" s="277"/>
      <c r="AG6" s="277"/>
    </row>
    <row r="7" spans="1:33" s="208" customFormat="1" ht="17.25" customHeight="1" x14ac:dyDescent="0.4">
      <c r="A7" s="365" t="s">
        <v>48</v>
      </c>
      <c r="B7" s="365"/>
      <c r="C7" s="365"/>
      <c r="D7" s="365"/>
      <c r="E7" s="365"/>
      <c r="F7" s="365"/>
      <c r="G7" s="365"/>
      <c r="H7" s="365"/>
      <c r="I7" s="365"/>
      <c r="J7" s="365"/>
      <c r="K7" s="365"/>
      <c r="L7" s="365"/>
      <c r="M7" s="365"/>
      <c r="N7" s="365"/>
      <c r="O7" s="365"/>
      <c r="P7" s="365"/>
      <c r="Q7" s="365"/>
      <c r="R7" s="365"/>
      <c r="S7" s="365"/>
      <c r="T7" s="277"/>
      <c r="U7" s="277"/>
      <c r="V7" s="277"/>
      <c r="W7" s="277"/>
      <c r="X7" s="277"/>
      <c r="Y7" s="277"/>
      <c r="Z7" s="277"/>
      <c r="AA7" s="277"/>
      <c r="AB7" s="277"/>
      <c r="AC7" s="277"/>
      <c r="AD7" s="277"/>
      <c r="AE7" s="277"/>
      <c r="AF7" s="277"/>
      <c r="AG7" s="277"/>
    </row>
    <row r="8" spans="1:33" s="208" customFormat="1" ht="17.25" customHeight="1" x14ac:dyDescent="0.4">
      <c r="A8" s="365" t="s">
        <v>22</v>
      </c>
      <c r="B8" s="365"/>
      <c r="C8" s="365"/>
      <c r="D8" s="365"/>
      <c r="E8" s="365"/>
      <c r="F8" s="365"/>
      <c r="G8" s="365"/>
      <c r="H8" s="365"/>
      <c r="I8" s="365"/>
      <c r="J8" s="365"/>
      <c r="K8" s="365"/>
      <c r="L8" s="365"/>
      <c r="M8" s="365"/>
      <c r="N8" s="365"/>
      <c r="O8" s="365"/>
      <c r="P8" s="365"/>
      <c r="Q8" s="365"/>
      <c r="R8" s="365"/>
      <c r="S8" s="365"/>
      <c r="T8" s="277"/>
      <c r="U8" s="277"/>
      <c r="V8" s="277"/>
      <c r="W8" s="277"/>
      <c r="X8" s="277"/>
      <c r="Y8" s="277"/>
      <c r="Z8" s="277"/>
      <c r="AA8" s="277"/>
      <c r="AB8" s="277"/>
      <c r="AC8" s="277"/>
      <c r="AD8" s="277"/>
      <c r="AE8" s="277"/>
      <c r="AF8" s="277"/>
      <c r="AG8" s="277"/>
    </row>
    <row r="9" spans="1:33" s="208" customFormat="1" ht="17.25" customHeight="1" x14ac:dyDescent="0.4">
      <c r="A9" s="365" t="s">
        <v>21</v>
      </c>
      <c r="B9" s="365"/>
      <c r="C9" s="365"/>
      <c r="D9" s="365"/>
      <c r="E9" s="365"/>
      <c r="F9" s="365"/>
      <c r="G9" s="365"/>
      <c r="H9" s="365"/>
      <c r="I9" s="365"/>
      <c r="J9" s="365"/>
      <c r="K9" s="365"/>
      <c r="L9" s="365"/>
      <c r="M9" s="365"/>
      <c r="N9" s="365"/>
      <c r="O9" s="365"/>
      <c r="P9" s="365"/>
      <c r="Q9" s="365"/>
      <c r="R9" s="365"/>
      <c r="S9" s="365"/>
      <c r="T9" s="277"/>
      <c r="U9" s="277"/>
      <c r="V9" s="277"/>
      <c r="W9" s="277"/>
      <c r="X9" s="277"/>
      <c r="Y9" s="277"/>
      <c r="Z9" s="277"/>
      <c r="AA9" s="277"/>
      <c r="AB9" s="277"/>
      <c r="AC9" s="277"/>
      <c r="AD9" s="277"/>
      <c r="AE9" s="277"/>
      <c r="AF9" s="277"/>
      <c r="AG9" s="277"/>
    </row>
    <row r="10" spans="1:33" ht="30.75" customHeight="1" x14ac:dyDescent="0.4">
      <c r="A10" s="369"/>
      <c r="B10" s="369"/>
      <c r="C10" s="369"/>
      <c r="D10" s="369"/>
      <c r="E10" s="369"/>
      <c r="F10" s="369"/>
      <c r="G10" s="369"/>
      <c r="H10" s="369"/>
      <c r="I10" s="369"/>
      <c r="J10" s="369"/>
      <c r="K10" s="369"/>
      <c r="L10" s="369"/>
      <c r="M10" s="369"/>
      <c r="N10" s="369"/>
      <c r="O10" s="369"/>
      <c r="P10" s="369"/>
      <c r="Q10" s="369"/>
      <c r="R10" s="369"/>
      <c r="S10" s="369"/>
      <c r="T10" s="367" t="s">
        <v>485</v>
      </c>
      <c r="U10" s="368"/>
      <c r="V10" s="368"/>
      <c r="W10" s="368"/>
      <c r="X10" s="368"/>
      <c r="Y10" s="368"/>
      <c r="Z10" s="368"/>
      <c r="AA10" s="368"/>
      <c r="AB10" s="368"/>
      <c r="AC10" s="368"/>
      <c r="AD10" s="368"/>
      <c r="AE10" s="368"/>
      <c r="AF10" s="368"/>
      <c r="AG10" s="368"/>
    </row>
    <row r="11" spans="1:33" s="208" customFormat="1" ht="17.25" customHeight="1" x14ac:dyDescent="0.4">
      <c r="A11" s="365" t="s">
        <v>20</v>
      </c>
      <c r="B11" s="365"/>
      <c r="C11" s="365"/>
      <c r="D11" s="365"/>
      <c r="E11" s="365"/>
      <c r="F11" s="365"/>
      <c r="G11" s="365"/>
      <c r="H11" s="365"/>
      <c r="I11" s="365"/>
      <c r="J11" s="365"/>
      <c r="K11" s="365"/>
      <c r="L11" s="365"/>
      <c r="M11" s="365"/>
      <c r="N11" s="365"/>
      <c r="O11" s="365"/>
      <c r="P11" s="365"/>
      <c r="Q11" s="365"/>
      <c r="R11" s="365"/>
      <c r="S11" s="365"/>
      <c r="T11" s="324"/>
      <c r="U11" s="324"/>
      <c r="V11" s="324"/>
      <c r="W11" s="324"/>
      <c r="X11" s="324"/>
      <c r="Y11" s="324"/>
      <c r="Z11" s="324"/>
      <c r="AA11" s="324"/>
      <c r="AB11" s="324"/>
      <c r="AC11" s="324"/>
      <c r="AD11" s="324"/>
      <c r="AE11" s="324"/>
      <c r="AF11" s="324"/>
      <c r="AG11" s="324"/>
    </row>
    <row r="12" spans="1:33" s="208" customFormat="1" ht="17.25" customHeight="1" x14ac:dyDescent="0.4">
      <c r="A12" s="366" t="s">
        <v>19</v>
      </c>
      <c r="B12" s="366"/>
      <c r="C12" s="366"/>
      <c r="D12" s="366"/>
      <c r="E12" s="366"/>
      <c r="F12" s="366"/>
      <c r="G12" s="366"/>
      <c r="H12" s="366"/>
      <c r="I12" s="366"/>
      <c r="J12" s="366"/>
      <c r="K12" s="366"/>
      <c r="L12" s="366"/>
      <c r="M12" s="366"/>
      <c r="N12" s="366"/>
      <c r="O12" s="366"/>
      <c r="P12" s="366"/>
      <c r="Q12" s="366"/>
      <c r="R12" s="366"/>
      <c r="S12" s="366"/>
      <c r="T12" s="332"/>
      <c r="U12" s="332"/>
      <c r="V12" s="332"/>
      <c r="W12" s="332"/>
      <c r="X12" s="332"/>
      <c r="Y12" s="332"/>
      <c r="Z12" s="332"/>
      <c r="AA12" s="332"/>
      <c r="AB12" s="332"/>
      <c r="AC12" s="332"/>
      <c r="AD12" s="332"/>
      <c r="AE12" s="332"/>
      <c r="AF12" s="332"/>
      <c r="AG12" s="332"/>
    </row>
    <row r="13" spans="1:33" s="208" customFormat="1" ht="17.25" customHeight="1" x14ac:dyDescent="0.4">
      <c r="A13" s="366" t="s">
        <v>18</v>
      </c>
      <c r="B13" s="366"/>
      <c r="C13" s="366"/>
      <c r="D13" s="366"/>
      <c r="E13" s="366"/>
      <c r="F13" s="366"/>
      <c r="G13" s="366"/>
      <c r="H13" s="366"/>
      <c r="I13" s="366"/>
      <c r="J13" s="366"/>
      <c r="K13" s="366"/>
      <c r="L13" s="366"/>
      <c r="M13" s="366"/>
      <c r="N13" s="366"/>
      <c r="O13" s="366"/>
      <c r="P13" s="366"/>
      <c r="Q13" s="366"/>
      <c r="R13" s="366"/>
      <c r="S13" s="366"/>
      <c r="T13" s="329"/>
      <c r="U13" s="329"/>
      <c r="V13" s="329"/>
      <c r="W13" s="329"/>
      <c r="X13" s="329"/>
      <c r="Y13" s="329"/>
      <c r="Z13" s="329"/>
      <c r="AA13" s="329"/>
      <c r="AB13" s="329"/>
      <c r="AC13" s="329"/>
      <c r="AD13" s="329"/>
      <c r="AE13" s="329"/>
      <c r="AF13" s="329"/>
      <c r="AG13" s="329"/>
    </row>
    <row r="14" spans="1:33" x14ac:dyDescent="0.4">
      <c r="T14" s="209"/>
      <c r="U14" s="209"/>
      <c r="V14" s="209"/>
      <c r="W14" s="209"/>
      <c r="X14" s="209"/>
      <c r="Y14" s="209"/>
      <c r="Z14" s="209"/>
      <c r="AA14" s="209"/>
      <c r="AB14" s="209"/>
      <c r="AC14" s="209"/>
      <c r="AD14" s="209"/>
      <c r="AE14" s="209"/>
      <c r="AF14" s="209"/>
      <c r="AG14" s="209"/>
    </row>
    <row r="15" spans="1:33" ht="33" x14ac:dyDescent="0.4">
      <c r="A15" s="283" t="s">
        <v>29</v>
      </c>
      <c r="B15" s="283"/>
      <c r="C15" s="283"/>
      <c r="D15" s="283"/>
      <c r="E15" s="283"/>
      <c r="F15" s="283"/>
      <c r="G15" s="283"/>
      <c r="H15" s="283"/>
      <c r="I15" s="283"/>
      <c r="J15" s="283"/>
      <c r="K15" s="283"/>
      <c r="L15" s="283"/>
      <c r="M15" s="283"/>
      <c r="N15" s="283"/>
      <c r="O15" s="283"/>
      <c r="P15" s="283"/>
      <c r="Q15" s="283"/>
      <c r="R15" s="283"/>
      <c r="S15" s="283"/>
      <c r="T15" s="283"/>
      <c r="U15" s="283"/>
      <c r="V15" s="283"/>
      <c r="W15" s="283"/>
      <c r="X15" s="283"/>
      <c r="Y15" s="283"/>
      <c r="Z15" s="283"/>
      <c r="AA15" s="283"/>
      <c r="AB15" s="283"/>
      <c r="AC15" s="283"/>
      <c r="AD15" s="283"/>
      <c r="AE15" s="283"/>
      <c r="AF15" s="283"/>
      <c r="AG15" s="283"/>
    </row>
    <row r="16" spans="1:33" ht="19.5" x14ac:dyDescent="0.4">
      <c r="A16" s="320" t="s">
        <v>468</v>
      </c>
      <c r="B16" s="320"/>
      <c r="C16" s="320"/>
      <c r="D16" s="320"/>
      <c r="E16" s="320"/>
      <c r="F16" s="320"/>
      <c r="G16" s="320"/>
      <c r="H16" s="320"/>
      <c r="I16" s="320"/>
      <c r="J16" s="320"/>
      <c r="K16" s="320"/>
      <c r="L16" s="320"/>
      <c r="M16" s="320"/>
      <c r="N16" s="320"/>
      <c r="O16" s="320"/>
      <c r="P16" s="320"/>
      <c r="Q16" s="320"/>
      <c r="R16" s="320"/>
      <c r="S16" s="320"/>
      <c r="T16" s="320"/>
      <c r="U16" s="320"/>
      <c r="V16" s="320"/>
      <c r="W16" s="320"/>
      <c r="X16" s="320"/>
      <c r="Y16" s="320"/>
      <c r="Z16" s="320"/>
      <c r="AA16" s="320"/>
      <c r="AB16" s="320"/>
      <c r="AC16" s="320"/>
      <c r="AD16" s="320"/>
      <c r="AE16" s="320"/>
      <c r="AF16" s="320"/>
      <c r="AG16" s="320"/>
    </row>
    <row r="18" spans="1:33" x14ac:dyDescent="0.4">
      <c r="A18" s="325" t="s">
        <v>36</v>
      </c>
      <c r="B18" s="325"/>
      <c r="C18" s="325"/>
      <c r="D18" s="325"/>
      <c r="E18" s="325"/>
      <c r="F18" s="325"/>
      <c r="G18" s="325"/>
      <c r="H18" s="325"/>
      <c r="I18" s="325"/>
      <c r="J18" s="325"/>
      <c r="K18" s="325"/>
      <c r="L18" s="325"/>
      <c r="M18" s="325"/>
      <c r="N18" s="325"/>
      <c r="O18" s="325"/>
      <c r="P18" s="325"/>
      <c r="Q18" s="325"/>
      <c r="R18" s="325"/>
      <c r="S18" s="325"/>
      <c r="T18" s="325"/>
      <c r="U18" s="325"/>
      <c r="V18" s="325"/>
      <c r="W18" s="325"/>
      <c r="X18" s="325"/>
      <c r="Y18" s="325"/>
      <c r="Z18" s="325"/>
      <c r="AA18" s="325"/>
      <c r="AB18" s="325"/>
      <c r="AC18" s="325"/>
      <c r="AD18" s="325"/>
      <c r="AE18" s="325"/>
      <c r="AF18" s="325"/>
      <c r="AG18" s="325"/>
    </row>
    <row r="20" spans="1:33" x14ac:dyDescent="0.4">
      <c r="A20" s="284" t="s">
        <v>17</v>
      </c>
      <c r="B20" s="284"/>
      <c r="C20" s="284"/>
      <c r="D20" s="284"/>
      <c r="E20" s="284"/>
      <c r="F20" s="284"/>
      <c r="G20" s="284"/>
      <c r="H20" s="284"/>
      <c r="I20" s="284"/>
      <c r="J20" s="284"/>
      <c r="K20" s="284"/>
      <c r="L20" s="284"/>
      <c r="M20" s="284"/>
      <c r="N20" s="284"/>
      <c r="O20" s="284"/>
      <c r="P20" s="284"/>
      <c r="Q20" s="284"/>
      <c r="R20" s="284"/>
      <c r="S20" s="284"/>
      <c r="T20" s="284"/>
      <c r="U20" s="284"/>
      <c r="V20" s="284"/>
      <c r="W20" s="284"/>
      <c r="X20" s="284"/>
      <c r="Y20" s="284"/>
      <c r="Z20" s="284"/>
      <c r="AA20" s="284"/>
      <c r="AB20" s="284"/>
      <c r="AC20" s="284"/>
      <c r="AD20" s="284"/>
      <c r="AE20" s="284"/>
      <c r="AF20" s="284"/>
      <c r="AG20" s="284"/>
    </row>
    <row r="22" spans="1:33" s="208" customFormat="1" ht="15.75" x14ac:dyDescent="0.4">
      <c r="A22" s="208" t="s">
        <v>50</v>
      </c>
      <c r="B22" s="208" t="s">
        <v>24</v>
      </c>
    </row>
    <row r="23" spans="1:33" s="208" customFormat="1" ht="15.75" x14ac:dyDescent="0.4">
      <c r="B23" s="261" t="s">
        <v>7</v>
      </c>
      <c r="C23" s="261"/>
      <c r="D23" s="261"/>
      <c r="E23" s="261"/>
      <c r="F23" s="261"/>
      <c r="G23" s="261"/>
      <c r="H23" s="261"/>
      <c r="I23" s="261"/>
      <c r="J23" s="261"/>
      <c r="K23" s="261"/>
      <c r="L23" s="261"/>
      <c r="M23" s="263" t="s">
        <v>6</v>
      </c>
      <c r="N23" s="306"/>
      <c r="O23" s="306"/>
      <c r="P23" s="306"/>
      <c r="Q23" s="306"/>
      <c r="R23" s="306"/>
      <c r="S23" s="306"/>
      <c r="T23" s="306"/>
      <c r="U23" s="306"/>
      <c r="V23" s="306"/>
      <c r="W23" s="306"/>
      <c r="X23" s="306"/>
      <c r="Y23" s="306"/>
      <c r="Z23" s="306"/>
      <c r="AA23" s="306"/>
      <c r="AB23" s="306"/>
      <c r="AC23" s="306"/>
      <c r="AD23" s="307"/>
      <c r="AE23" s="285" t="s">
        <v>0</v>
      </c>
      <c r="AF23" s="286"/>
    </row>
    <row r="24" spans="1:33" s="208" customFormat="1" ht="33" customHeight="1" x14ac:dyDescent="0.4">
      <c r="B24" s="261" t="s">
        <v>87</v>
      </c>
      <c r="C24" s="261"/>
      <c r="D24" s="261"/>
      <c r="E24" s="261"/>
      <c r="F24" s="261"/>
      <c r="G24" s="261"/>
      <c r="H24" s="261"/>
      <c r="I24" s="261"/>
      <c r="J24" s="261"/>
      <c r="K24" s="261"/>
      <c r="L24" s="285"/>
      <c r="M24" s="328"/>
      <c r="N24" s="322"/>
      <c r="O24" s="322"/>
      <c r="P24" s="322"/>
      <c r="Q24" s="322"/>
      <c r="R24" s="322"/>
      <c r="S24" s="322"/>
      <c r="T24" s="322"/>
      <c r="U24" s="322"/>
      <c r="V24" s="322"/>
      <c r="W24" s="322"/>
      <c r="X24" s="322"/>
      <c r="Y24" s="322"/>
      <c r="Z24" s="322"/>
      <c r="AA24" s="322"/>
      <c r="AB24" s="322"/>
      <c r="AC24" s="322"/>
      <c r="AD24" s="323"/>
      <c r="AE24" s="287" t="s">
        <v>51</v>
      </c>
      <c r="AF24" s="271"/>
    </row>
    <row r="25" spans="1:33" s="208" customFormat="1" ht="33" customHeight="1" x14ac:dyDescent="0.4">
      <c r="B25" s="300" t="s">
        <v>37</v>
      </c>
      <c r="C25" s="301"/>
      <c r="D25" s="301"/>
      <c r="E25" s="301"/>
      <c r="F25" s="301"/>
      <c r="G25" s="301"/>
      <c r="H25" s="301"/>
      <c r="I25" s="301"/>
      <c r="J25" s="301"/>
      <c r="K25" s="301"/>
      <c r="L25" s="302"/>
      <c r="M25" s="328"/>
      <c r="N25" s="322"/>
      <c r="O25" s="335"/>
      <c r="P25" s="344" t="s">
        <v>38</v>
      </c>
      <c r="Q25" s="344"/>
      <c r="R25" s="344"/>
      <c r="S25" s="344"/>
      <c r="T25" s="344"/>
      <c r="U25" s="345"/>
      <c r="V25" s="328"/>
      <c r="W25" s="322"/>
      <c r="X25" s="335"/>
      <c r="Y25" s="353" t="s">
        <v>39</v>
      </c>
      <c r="Z25" s="344"/>
      <c r="AA25" s="344"/>
      <c r="AB25" s="344"/>
      <c r="AC25" s="344"/>
      <c r="AD25" s="345"/>
      <c r="AE25" s="270" t="s">
        <v>46</v>
      </c>
      <c r="AF25" s="271"/>
    </row>
    <row r="26" spans="1:33" s="208" customFormat="1" ht="33" customHeight="1" x14ac:dyDescent="0.4">
      <c r="B26" s="350"/>
      <c r="C26" s="351"/>
      <c r="D26" s="351"/>
      <c r="E26" s="351"/>
      <c r="F26" s="351"/>
      <c r="G26" s="351"/>
      <c r="H26" s="351"/>
      <c r="I26" s="351"/>
      <c r="J26" s="351"/>
      <c r="K26" s="351"/>
      <c r="L26" s="352"/>
      <c r="M26" s="328"/>
      <c r="N26" s="322"/>
      <c r="O26" s="335"/>
      <c r="P26" s="344" t="s">
        <v>40</v>
      </c>
      <c r="Q26" s="344"/>
      <c r="R26" s="344"/>
      <c r="S26" s="344"/>
      <c r="T26" s="344"/>
      <c r="U26" s="345"/>
      <c r="V26" s="328"/>
      <c r="W26" s="322"/>
      <c r="X26" s="335"/>
      <c r="Y26" s="344" t="s">
        <v>41</v>
      </c>
      <c r="Z26" s="344"/>
      <c r="AA26" s="344"/>
      <c r="AB26" s="344"/>
      <c r="AC26" s="344"/>
      <c r="AD26" s="345"/>
      <c r="AE26" s="270" t="s">
        <v>46</v>
      </c>
      <c r="AF26" s="271"/>
    </row>
    <row r="27" spans="1:33" s="208" customFormat="1" ht="33" customHeight="1" x14ac:dyDescent="0.4">
      <c r="B27" s="262" t="s">
        <v>14</v>
      </c>
      <c r="C27" s="262"/>
      <c r="D27" s="262"/>
      <c r="E27" s="262"/>
      <c r="F27" s="262"/>
      <c r="G27" s="262"/>
      <c r="H27" s="262"/>
      <c r="I27" s="262"/>
      <c r="J27" s="262"/>
      <c r="K27" s="262"/>
      <c r="L27" s="263"/>
      <c r="M27" s="357"/>
      <c r="N27" s="265"/>
      <c r="O27" s="265"/>
      <c r="P27" s="264" t="s">
        <v>13</v>
      </c>
      <c r="Q27" s="264"/>
      <c r="R27" s="264"/>
      <c r="S27" s="265"/>
      <c r="T27" s="265"/>
      <c r="U27" s="265"/>
      <c r="V27" s="264" t="s">
        <v>12</v>
      </c>
      <c r="W27" s="264"/>
      <c r="X27" s="264"/>
      <c r="Y27" s="265"/>
      <c r="Z27" s="265"/>
      <c r="AA27" s="265"/>
      <c r="AB27" s="264" t="s">
        <v>11</v>
      </c>
      <c r="AC27" s="264"/>
      <c r="AD27" s="269"/>
      <c r="AE27" s="275" t="s">
        <v>58</v>
      </c>
      <c r="AF27" s="276"/>
    </row>
    <row r="28" spans="1:33" s="208" customFormat="1" ht="32.25" customHeight="1" x14ac:dyDescent="0.4">
      <c r="B28" s="210"/>
      <c r="C28" s="354" t="s">
        <v>83</v>
      </c>
      <c r="D28" s="355"/>
      <c r="E28" s="355"/>
      <c r="F28" s="355"/>
      <c r="G28" s="355"/>
      <c r="H28" s="355"/>
      <c r="I28" s="355"/>
      <c r="J28" s="355"/>
      <c r="K28" s="355"/>
      <c r="L28" s="356"/>
      <c r="M28" s="266"/>
      <c r="N28" s="267"/>
      <c r="O28" s="268"/>
      <c r="P28" s="326" t="s">
        <v>90</v>
      </c>
      <c r="Q28" s="326"/>
      <c r="R28" s="326"/>
      <c r="S28" s="326"/>
      <c r="T28" s="326"/>
      <c r="U28" s="326"/>
      <c r="V28" s="326"/>
      <c r="W28" s="326"/>
      <c r="X28" s="326"/>
      <c r="Y28" s="326"/>
      <c r="Z28" s="326"/>
      <c r="AA28" s="326"/>
      <c r="AB28" s="326"/>
      <c r="AC28" s="326"/>
      <c r="AD28" s="327"/>
      <c r="AE28" s="330" t="s">
        <v>63</v>
      </c>
      <c r="AF28" s="331"/>
    </row>
    <row r="29" spans="1:33" s="211" customFormat="1" ht="15.75" x14ac:dyDescent="0.4">
      <c r="B29" s="212"/>
      <c r="C29" s="212"/>
      <c r="D29" s="212"/>
      <c r="E29" s="212"/>
      <c r="F29" s="212"/>
      <c r="G29" s="212"/>
      <c r="H29" s="212"/>
      <c r="I29" s="213"/>
      <c r="J29" s="213"/>
      <c r="K29" s="213"/>
      <c r="L29" s="213"/>
      <c r="M29" s="213"/>
      <c r="N29" s="213"/>
      <c r="O29" s="213"/>
      <c r="P29" s="213"/>
      <c r="Q29" s="213"/>
      <c r="R29" s="213"/>
      <c r="S29" s="213"/>
      <c r="T29" s="213"/>
      <c r="U29" s="213"/>
      <c r="V29" s="213"/>
      <c r="W29" s="213"/>
      <c r="X29" s="213"/>
      <c r="Y29" s="213"/>
      <c r="Z29" s="213"/>
      <c r="AA29" s="214"/>
      <c r="AB29" s="214"/>
    </row>
    <row r="30" spans="1:33" s="208" customFormat="1" ht="15.75" x14ac:dyDescent="0.4">
      <c r="A30" s="215" t="s">
        <v>59</v>
      </c>
      <c r="B30" s="216" t="s">
        <v>16</v>
      </c>
      <c r="C30" s="217"/>
      <c r="D30" s="217"/>
      <c r="E30" s="217"/>
      <c r="F30" s="217"/>
      <c r="G30" s="217"/>
      <c r="H30" s="217"/>
      <c r="I30" s="217"/>
      <c r="J30" s="217"/>
      <c r="K30" s="217"/>
    </row>
    <row r="31" spans="1:33" s="208" customFormat="1" ht="15.75" x14ac:dyDescent="0.4">
      <c r="A31" s="216"/>
      <c r="B31" s="216" t="s">
        <v>52</v>
      </c>
      <c r="C31" s="217"/>
      <c r="D31" s="217"/>
      <c r="E31" s="217"/>
      <c r="F31" s="217"/>
      <c r="G31" s="217"/>
      <c r="H31" s="217"/>
      <c r="I31" s="217"/>
      <c r="J31" s="217"/>
      <c r="K31" s="217"/>
    </row>
    <row r="32" spans="1:33" s="208" customFormat="1" ht="15.75" x14ac:dyDescent="0.4">
      <c r="B32" s="261" t="s">
        <v>7</v>
      </c>
      <c r="C32" s="261"/>
      <c r="D32" s="261"/>
      <c r="E32" s="261"/>
      <c r="F32" s="261"/>
      <c r="G32" s="261"/>
      <c r="H32" s="261"/>
      <c r="I32" s="261"/>
      <c r="J32" s="261"/>
      <c r="K32" s="261"/>
      <c r="L32" s="261"/>
      <c r="M32" s="263" t="s">
        <v>6</v>
      </c>
      <c r="N32" s="306"/>
      <c r="O32" s="306"/>
      <c r="P32" s="306"/>
      <c r="Q32" s="306"/>
      <c r="R32" s="306"/>
      <c r="S32" s="306"/>
      <c r="T32" s="306"/>
      <c r="U32" s="306"/>
      <c r="V32" s="306"/>
      <c r="W32" s="306"/>
      <c r="X32" s="306"/>
      <c r="Y32" s="306"/>
      <c r="Z32" s="306"/>
      <c r="AA32" s="306"/>
      <c r="AB32" s="306"/>
      <c r="AC32" s="306"/>
      <c r="AD32" s="307"/>
      <c r="AE32" s="285" t="s">
        <v>0</v>
      </c>
      <c r="AF32" s="286"/>
    </row>
    <row r="33" spans="1:33" s="208" customFormat="1" ht="36" customHeight="1" x14ac:dyDescent="0.4">
      <c r="B33" s="311" t="s">
        <v>70</v>
      </c>
      <c r="C33" s="299"/>
      <c r="D33" s="299"/>
      <c r="E33" s="299"/>
      <c r="F33" s="299"/>
      <c r="G33" s="299"/>
      <c r="H33" s="299"/>
      <c r="I33" s="299"/>
      <c r="J33" s="299"/>
      <c r="K33" s="299"/>
      <c r="L33" s="255"/>
      <c r="M33" s="321"/>
      <c r="N33" s="322"/>
      <c r="O33" s="322"/>
      <c r="P33" s="322"/>
      <c r="Q33" s="322"/>
      <c r="R33" s="322"/>
      <c r="S33" s="322"/>
      <c r="T33" s="322"/>
      <c r="U33" s="322"/>
      <c r="V33" s="322"/>
      <c r="W33" s="322"/>
      <c r="X33" s="322"/>
      <c r="Y33" s="322"/>
      <c r="Z33" s="322"/>
      <c r="AA33" s="322"/>
      <c r="AB33" s="322"/>
      <c r="AC33" s="322"/>
      <c r="AD33" s="323"/>
      <c r="AE33" s="287" t="s">
        <v>67</v>
      </c>
      <c r="AF33" s="271"/>
    </row>
    <row r="34" spans="1:33" s="208" customFormat="1" ht="15.75" customHeight="1" x14ac:dyDescent="0.4">
      <c r="A34" s="215"/>
      <c r="B34" s="215" t="s">
        <v>60</v>
      </c>
      <c r="C34" s="218"/>
      <c r="D34" s="212"/>
      <c r="E34" s="212"/>
      <c r="F34" s="212"/>
      <c r="G34" s="212"/>
      <c r="H34" s="212"/>
      <c r="I34" s="212"/>
      <c r="J34" s="212"/>
      <c r="K34" s="212"/>
      <c r="L34" s="212"/>
      <c r="M34" s="213"/>
      <c r="N34" s="213"/>
      <c r="O34" s="213"/>
      <c r="P34" s="213"/>
      <c r="Q34" s="213"/>
      <c r="R34" s="213"/>
      <c r="S34" s="213"/>
      <c r="T34" s="213"/>
      <c r="U34" s="213"/>
      <c r="V34" s="213"/>
      <c r="W34" s="213"/>
      <c r="X34" s="213"/>
      <c r="Y34" s="213"/>
      <c r="Z34" s="213"/>
      <c r="AA34" s="213"/>
      <c r="AB34" s="213"/>
      <c r="AC34" s="213"/>
      <c r="AD34" s="213"/>
      <c r="AE34" s="214"/>
      <c r="AF34" s="214"/>
    </row>
    <row r="35" spans="1:33" s="208" customFormat="1" ht="15.75" customHeight="1" x14ac:dyDescent="0.4">
      <c r="B35" s="261" t="s">
        <v>7</v>
      </c>
      <c r="C35" s="261"/>
      <c r="D35" s="261"/>
      <c r="E35" s="261"/>
      <c r="F35" s="261"/>
      <c r="G35" s="261"/>
      <c r="H35" s="261"/>
      <c r="I35" s="261"/>
      <c r="J35" s="261"/>
      <c r="K35" s="261"/>
      <c r="L35" s="261"/>
      <c r="M35" s="263" t="s">
        <v>6</v>
      </c>
      <c r="N35" s="306"/>
      <c r="O35" s="306"/>
      <c r="P35" s="306"/>
      <c r="Q35" s="306"/>
      <c r="R35" s="306"/>
      <c r="S35" s="306"/>
      <c r="T35" s="306"/>
      <c r="U35" s="306"/>
      <c r="V35" s="306"/>
      <c r="W35" s="306"/>
      <c r="X35" s="306"/>
      <c r="Y35" s="306"/>
      <c r="Z35" s="306"/>
      <c r="AA35" s="306"/>
      <c r="AB35" s="306"/>
      <c r="AC35" s="306"/>
      <c r="AD35" s="307"/>
      <c r="AE35" s="285" t="s">
        <v>0</v>
      </c>
      <c r="AF35" s="286"/>
    </row>
    <row r="36" spans="1:33" s="208" customFormat="1" ht="15.75" customHeight="1" x14ac:dyDescent="0.4">
      <c r="A36" s="211"/>
      <c r="B36" s="300" t="s">
        <v>10</v>
      </c>
      <c r="C36" s="301"/>
      <c r="D36" s="301"/>
      <c r="E36" s="301"/>
      <c r="F36" s="301"/>
      <c r="G36" s="301"/>
      <c r="H36" s="301"/>
      <c r="I36" s="301"/>
      <c r="J36" s="301"/>
      <c r="K36" s="301"/>
      <c r="L36" s="302"/>
      <c r="M36" s="288" t="s">
        <v>30</v>
      </c>
      <c r="N36" s="289"/>
      <c r="O36" s="289"/>
      <c r="P36" s="289"/>
      <c r="Q36" s="289"/>
      <c r="R36" s="289"/>
      <c r="S36" s="289"/>
      <c r="T36" s="289"/>
      <c r="U36" s="289"/>
      <c r="V36" s="289"/>
      <c r="W36" s="289"/>
      <c r="X36" s="290"/>
      <c r="Y36" s="291" t="s">
        <v>31</v>
      </c>
      <c r="Z36" s="289"/>
      <c r="AA36" s="289"/>
      <c r="AB36" s="289"/>
      <c r="AC36" s="289"/>
      <c r="AD36" s="292"/>
      <c r="AE36" s="313" t="s">
        <v>71</v>
      </c>
      <c r="AF36" s="276"/>
    </row>
    <row r="37" spans="1:33" s="208" customFormat="1" ht="33" customHeight="1" x14ac:dyDescent="0.4">
      <c r="B37" s="303"/>
      <c r="C37" s="304"/>
      <c r="D37" s="304"/>
      <c r="E37" s="304"/>
      <c r="F37" s="304"/>
      <c r="G37" s="304"/>
      <c r="H37" s="304"/>
      <c r="I37" s="304"/>
      <c r="J37" s="304"/>
      <c r="K37" s="304"/>
      <c r="L37" s="305"/>
      <c r="M37" s="277"/>
      <c r="N37" s="277"/>
      <c r="O37" s="277"/>
      <c r="P37" s="277"/>
      <c r="Q37" s="277"/>
      <c r="R37" s="277"/>
      <c r="S37" s="277"/>
      <c r="T37" s="277"/>
      <c r="U37" s="277"/>
      <c r="V37" s="277"/>
      <c r="W37" s="277"/>
      <c r="X37" s="316"/>
      <c r="Y37" s="317"/>
      <c r="Z37" s="317"/>
      <c r="AA37" s="317"/>
      <c r="AB37" s="317"/>
      <c r="AC37" s="317"/>
      <c r="AD37" s="318"/>
      <c r="AE37" s="314"/>
      <c r="AF37" s="315"/>
    </row>
    <row r="38" spans="1:33" s="208" customFormat="1" ht="33" customHeight="1" x14ac:dyDescent="0.4">
      <c r="B38" s="261" t="s">
        <v>9</v>
      </c>
      <c r="C38" s="261"/>
      <c r="D38" s="261"/>
      <c r="E38" s="261"/>
      <c r="F38" s="261"/>
      <c r="G38" s="261"/>
      <c r="H38" s="261"/>
      <c r="I38" s="261"/>
      <c r="J38" s="261"/>
      <c r="K38" s="261"/>
      <c r="L38" s="285"/>
      <c r="M38" s="253"/>
      <c r="N38" s="253"/>
      <c r="O38" s="253"/>
      <c r="P38" s="253"/>
      <c r="Q38" s="253"/>
      <c r="R38" s="253"/>
      <c r="S38" s="253"/>
      <c r="T38" s="253"/>
      <c r="U38" s="253"/>
      <c r="V38" s="253"/>
      <c r="W38" s="253"/>
      <c r="X38" s="253"/>
      <c r="Y38" s="253"/>
      <c r="Z38" s="253"/>
      <c r="AA38" s="253"/>
      <c r="AB38" s="253"/>
      <c r="AC38" s="253"/>
      <c r="AD38" s="253"/>
      <c r="AE38" s="287" t="s">
        <v>74</v>
      </c>
      <c r="AF38" s="271"/>
    </row>
    <row r="39" spans="1:33" ht="15.75" customHeight="1" x14ac:dyDescent="0.4">
      <c r="B39" s="219"/>
      <c r="C39" s="219"/>
      <c r="D39" s="219"/>
      <c r="E39" s="219"/>
      <c r="F39" s="219"/>
      <c r="G39" s="219"/>
      <c r="H39" s="219"/>
    </row>
    <row r="40" spans="1:33" s="208" customFormat="1" ht="15.75" x14ac:dyDescent="0.4">
      <c r="A40" s="215" t="s">
        <v>64</v>
      </c>
    </row>
    <row r="41" spans="1:33" s="208" customFormat="1" ht="15.75" x14ac:dyDescent="0.4">
      <c r="B41" s="261" t="s">
        <v>7</v>
      </c>
      <c r="C41" s="261"/>
      <c r="D41" s="261"/>
      <c r="E41" s="261"/>
      <c r="F41" s="261"/>
      <c r="G41" s="261"/>
      <c r="H41" s="261"/>
      <c r="I41" s="261"/>
      <c r="J41" s="261"/>
      <c r="K41" s="261"/>
      <c r="L41" s="261"/>
      <c r="M41" s="263" t="s">
        <v>6</v>
      </c>
      <c r="N41" s="306"/>
      <c r="O41" s="306"/>
      <c r="P41" s="306"/>
      <c r="Q41" s="306"/>
      <c r="R41" s="306"/>
      <c r="S41" s="306"/>
      <c r="T41" s="306"/>
      <c r="U41" s="306"/>
      <c r="V41" s="306"/>
      <c r="W41" s="306"/>
      <c r="X41" s="306"/>
      <c r="Y41" s="306"/>
      <c r="Z41" s="306"/>
      <c r="AA41" s="306"/>
      <c r="AB41" s="306"/>
      <c r="AC41" s="306"/>
      <c r="AD41" s="307"/>
      <c r="AE41" s="285" t="s">
        <v>0</v>
      </c>
      <c r="AF41" s="286"/>
    </row>
    <row r="42" spans="1:33" s="208" customFormat="1" ht="36" customHeight="1" x14ac:dyDescent="0.4">
      <c r="B42" s="299" t="s">
        <v>15</v>
      </c>
      <c r="C42" s="299"/>
      <c r="D42" s="299"/>
      <c r="E42" s="299"/>
      <c r="F42" s="299"/>
      <c r="G42" s="299"/>
      <c r="H42" s="299"/>
      <c r="I42" s="299"/>
      <c r="J42" s="299"/>
      <c r="K42" s="299"/>
      <c r="L42" s="255"/>
      <c r="M42" s="321"/>
      <c r="N42" s="322"/>
      <c r="O42" s="322"/>
      <c r="P42" s="322"/>
      <c r="Q42" s="322"/>
      <c r="R42" s="322"/>
      <c r="S42" s="322"/>
      <c r="T42" s="322"/>
      <c r="U42" s="322"/>
      <c r="V42" s="322"/>
      <c r="W42" s="322"/>
      <c r="X42" s="322"/>
      <c r="Y42" s="322"/>
      <c r="Z42" s="322"/>
      <c r="AA42" s="322"/>
      <c r="AB42" s="322"/>
      <c r="AC42" s="322"/>
      <c r="AD42" s="323"/>
      <c r="AE42" s="287" t="s">
        <v>67</v>
      </c>
      <c r="AF42" s="271"/>
    </row>
    <row r="43" spans="1:33" s="208" customFormat="1" ht="15.75" x14ac:dyDescent="0.4">
      <c r="B43" s="212"/>
      <c r="C43" s="212"/>
      <c r="D43" s="212"/>
      <c r="E43" s="212"/>
      <c r="F43" s="212"/>
      <c r="G43" s="212"/>
      <c r="H43" s="212"/>
      <c r="I43" s="212"/>
      <c r="J43" s="212"/>
      <c r="K43" s="212"/>
      <c r="L43" s="212"/>
      <c r="M43" s="213"/>
      <c r="N43" s="213"/>
      <c r="O43" s="213"/>
      <c r="P43" s="213"/>
      <c r="Q43" s="213"/>
      <c r="R43" s="213"/>
      <c r="S43" s="213"/>
      <c r="T43" s="213"/>
      <c r="U43" s="213"/>
      <c r="V43" s="213"/>
      <c r="W43" s="213"/>
      <c r="X43" s="213"/>
      <c r="Y43" s="213"/>
      <c r="Z43" s="213"/>
      <c r="AA43" s="213"/>
      <c r="AB43" s="213"/>
      <c r="AC43" s="213"/>
      <c r="AD43" s="213"/>
      <c r="AE43" s="214"/>
      <c r="AF43" s="214"/>
      <c r="AG43" s="220"/>
    </row>
    <row r="44" spans="1:33" s="208" customFormat="1" ht="15.75" customHeight="1" x14ac:dyDescent="0.4">
      <c r="A44" s="216" t="s">
        <v>68</v>
      </c>
    </row>
    <row r="45" spans="1:33" s="208" customFormat="1" ht="15.75" x14ac:dyDescent="0.4">
      <c r="B45" s="261" t="s">
        <v>7</v>
      </c>
      <c r="C45" s="261"/>
      <c r="D45" s="261"/>
      <c r="E45" s="261"/>
      <c r="F45" s="261"/>
      <c r="G45" s="261"/>
      <c r="H45" s="261"/>
      <c r="I45" s="261"/>
      <c r="J45" s="261"/>
      <c r="K45" s="261"/>
      <c r="L45" s="261"/>
      <c r="M45" s="263" t="s">
        <v>6</v>
      </c>
      <c r="N45" s="306"/>
      <c r="O45" s="306"/>
      <c r="P45" s="306"/>
      <c r="Q45" s="306"/>
      <c r="R45" s="306"/>
      <c r="S45" s="306"/>
      <c r="T45" s="306"/>
      <c r="U45" s="306"/>
      <c r="V45" s="306"/>
      <c r="W45" s="306"/>
      <c r="X45" s="306"/>
      <c r="Y45" s="306"/>
      <c r="Z45" s="306"/>
      <c r="AA45" s="306"/>
      <c r="AB45" s="306"/>
      <c r="AC45" s="306"/>
      <c r="AD45" s="307"/>
      <c r="AE45" s="285" t="s">
        <v>0</v>
      </c>
      <c r="AF45" s="286"/>
    </row>
    <row r="46" spans="1:33" s="208" customFormat="1" ht="36" customHeight="1" x14ac:dyDescent="0.4">
      <c r="B46" s="251" t="s">
        <v>9</v>
      </c>
      <c r="C46" s="261"/>
      <c r="D46" s="261"/>
      <c r="E46" s="261"/>
      <c r="F46" s="261"/>
      <c r="G46" s="261"/>
      <c r="H46" s="261"/>
      <c r="I46" s="261"/>
      <c r="J46" s="261"/>
      <c r="K46" s="261"/>
      <c r="L46" s="285"/>
      <c r="M46" s="253"/>
      <c r="N46" s="253"/>
      <c r="O46" s="253"/>
      <c r="P46" s="253"/>
      <c r="Q46" s="253"/>
      <c r="R46" s="253"/>
      <c r="S46" s="253"/>
      <c r="T46" s="253"/>
      <c r="U46" s="253"/>
      <c r="V46" s="253"/>
      <c r="W46" s="253"/>
      <c r="X46" s="253"/>
      <c r="Y46" s="253"/>
      <c r="Z46" s="253"/>
      <c r="AA46" s="253"/>
      <c r="AB46" s="253"/>
      <c r="AC46" s="253"/>
      <c r="AD46" s="253"/>
      <c r="AE46" s="274" t="s">
        <v>78</v>
      </c>
      <c r="AF46" s="271"/>
    </row>
    <row r="47" spans="1:33" s="208" customFormat="1" ht="16.5" customHeight="1" x14ac:dyDescent="0.4">
      <c r="B47" s="212"/>
      <c r="C47" s="212"/>
      <c r="D47" s="212"/>
      <c r="E47" s="212"/>
      <c r="F47" s="212"/>
      <c r="G47" s="212"/>
      <c r="H47" s="212"/>
      <c r="I47" s="212"/>
      <c r="J47" s="212"/>
      <c r="K47" s="212"/>
      <c r="L47" s="212"/>
      <c r="M47" s="213"/>
      <c r="N47" s="213"/>
      <c r="O47" s="213"/>
      <c r="P47" s="213"/>
      <c r="Q47" s="213"/>
      <c r="R47" s="213"/>
      <c r="S47" s="213"/>
      <c r="T47" s="213"/>
      <c r="U47" s="213"/>
      <c r="V47" s="213"/>
      <c r="W47" s="213"/>
      <c r="X47" s="213"/>
      <c r="Y47" s="213"/>
      <c r="Z47" s="213"/>
      <c r="AA47" s="213"/>
      <c r="AB47" s="213"/>
      <c r="AC47" s="213"/>
      <c r="AD47" s="213"/>
      <c r="AE47" s="214"/>
      <c r="AF47" s="214"/>
      <c r="AG47" s="220"/>
    </row>
    <row r="48" spans="1:33" s="208" customFormat="1" ht="16.5" customHeight="1" x14ac:dyDescent="0.4">
      <c r="A48" s="215" t="s">
        <v>72</v>
      </c>
      <c r="B48" s="216"/>
      <c r="C48" s="216"/>
      <c r="D48" s="216"/>
    </row>
    <row r="49" spans="2:33" s="221" customFormat="1" ht="15.75" customHeight="1" x14ac:dyDescent="0.35">
      <c r="B49" s="221" t="s">
        <v>53</v>
      </c>
      <c r="C49" s="222"/>
      <c r="D49" s="222"/>
      <c r="E49" s="222"/>
      <c r="F49" s="222"/>
      <c r="G49" s="222"/>
      <c r="H49" s="222"/>
      <c r="I49" s="222"/>
      <c r="J49" s="222"/>
      <c r="K49" s="222"/>
      <c r="L49" s="222"/>
      <c r="M49" s="223"/>
      <c r="N49" s="223"/>
      <c r="O49" s="223"/>
      <c r="P49" s="223"/>
      <c r="Q49" s="223"/>
      <c r="R49" s="223"/>
      <c r="S49" s="223"/>
      <c r="T49" s="223"/>
      <c r="U49" s="223"/>
      <c r="V49" s="223"/>
      <c r="W49" s="223"/>
      <c r="X49" s="223"/>
      <c r="Y49" s="223"/>
      <c r="Z49" s="223"/>
      <c r="AA49" s="223"/>
      <c r="AB49" s="223"/>
      <c r="AC49" s="223"/>
      <c r="AD49" s="223"/>
      <c r="AE49" s="224"/>
      <c r="AF49" s="224"/>
    </row>
    <row r="50" spans="2:33" s="216" customFormat="1" ht="15.75" customHeight="1" x14ac:dyDescent="0.4">
      <c r="B50" s="299" t="s">
        <v>7</v>
      </c>
      <c r="C50" s="299"/>
      <c r="D50" s="299"/>
      <c r="E50" s="299"/>
      <c r="F50" s="299"/>
      <c r="G50" s="299"/>
      <c r="H50" s="299"/>
      <c r="I50" s="299"/>
      <c r="J50" s="299"/>
      <c r="K50" s="299"/>
      <c r="L50" s="299"/>
      <c r="M50" s="308" t="s">
        <v>6</v>
      </c>
      <c r="N50" s="309"/>
      <c r="O50" s="309"/>
      <c r="P50" s="309"/>
      <c r="Q50" s="309"/>
      <c r="R50" s="309"/>
      <c r="S50" s="309"/>
      <c r="T50" s="309"/>
      <c r="U50" s="309"/>
      <c r="V50" s="309"/>
      <c r="W50" s="309"/>
      <c r="X50" s="309"/>
      <c r="Y50" s="309"/>
      <c r="Z50" s="309"/>
      <c r="AA50" s="309"/>
      <c r="AB50" s="309"/>
      <c r="AC50" s="309"/>
      <c r="AD50" s="310"/>
      <c r="AE50" s="255" t="s">
        <v>0</v>
      </c>
      <c r="AF50" s="257"/>
    </row>
    <row r="51" spans="2:33" s="216" customFormat="1" ht="36" customHeight="1" x14ac:dyDescent="0.4">
      <c r="B51" s="311" t="s">
        <v>34</v>
      </c>
      <c r="C51" s="299"/>
      <c r="D51" s="299"/>
      <c r="E51" s="299"/>
      <c r="F51" s="299"/>
      <c r="G51" s="299"/>
      <c r="H51" s="299"/>
      <c r="I51" s="299"/>
      <c r="J51" s="299"/>
      <c r="K51" s="299"/>
      <c r="L51" s="255"/>
      <c r="M51" s="312"/>
      <c r="N51" s="312"/>
      <c r="O51" s="312"/>
      <c r="P51" s="312"/>
      <c r="Q51" s="312"/>
      <c r="R51" s="312"/>
      <c r="S51" s="312"/>
      <c r="T51" s="312"/>
      <c r="U51" s="312"/>
      <c r="V51" s="312"/>
      <c r="W51" s="312"/>
      <c r="X51" s="312"/>
      <c r="Y51" s="312"/>
      <c r="Z51" s="312"/>
      <c r="AA51" s="312"/>
      <c r="AB51" s="312"/>
      <c r="AC51" s="312"/>
      <c r="AD51" s="312"/>
      <c r="AE51" s="272" t="s">
        <v>81</v>
      </c>
      <c r="AF51" s="273"/>
    </row>
    <row r="52" spans="2:33" s="225" customFormat="1" ht="16.5" customHeight="1" x14ac:dyDescent="0.35">
      <c r="B52" s="221" t="s">
        <v>61</v>
      </c>
      <c r="C52" s="222"/>
      <c r="D52" s="222"/>
      <c r="E52" s="222"/>
      <c r="F52" s="222"/>
      <c r="G52" s="222"/>
      <c r="H52" s="222"/>
      <c r="I52" s="222"/>
      <c r="J52" s="222"/>
      <c r="K52" s="222"/>
      <c r="L52" s="222"/>
      <c r="M52" s="223"/>
      <c r="N52" s="223"/>
      <c r="O52" s="223"/>
      <c r="P52" s="223"/>
      <c r="Q52" s="223"/>
      <c r="R52" s="223"/>
      <c r="S52" s="223"/>
      <c r="T52" s="223"/>
      <c r="U52" s="223"/>
      <c r="V52" s="223"/>
      <c r="W52" s="223"/>
      <c r="X52" s="223"/>
      <c r="Y52" s="223"/>
      <c r="Z52" s="223"/>
      <c r="AA52" s="223"/>
      <c r="AB52" s="223"/>
      <c r="AC52" s="223"/>
      <c r="AD52" s="223"/>
      <c r="AE52" s="224"/>
      <c r="AF52" s="224"/>
    </row>
    <row r="53" spans="2:33" s="225" customFormat="1" ht="16.5" customHeight="1" x14ac:dyDescent="0.35">
      <c r="B53" s="226" t="s">
        <v>84</v>
      </c>
      <c r="C53" s="227"/>
      <c r="D53" s="227"/>
      <c r="E53" s="227"/>
      <c r="F53" s="227"/>
      <c r="G53" s="227"/>
      <c r="H53" s="227"/>
      <c r="I53" s="227"/>
      <c r="J53" s="227"/>
      <c r="K53" s="227"/>
      <c r="L53" s="227"/>
      <c r="M53" s="228"/>
      <c r="N53" s="228"/>
      <c r="O53" s="228"/>
      <c r="P53" s="228"/>
      <c r="Q53" s="228"/>
      <c r="R53" s="228"/>
      <c r="S53" s="228"/>
      <c r="T53" s="228"/>
      <c r="U53" s="228"/>
      <c r="V53" s="228"/>
      <c r="W53" s="228"/>
      <c r="X53" s="228"/>
      <c r="Y53" s="228"/>
      <c r="Z53" s="228"/>
      <c r="AA53" s="228"/>
      <c r="AB53" s="228"/>
      <c r="AC53" s="228"/>
      <c r="AD53" s="228"/>
      <c r="AE53" s="224"/>
      <c r="AF53" s="224"/>
    </row>
    <row r="54" spans="2:33" s="208" customFormat="1" ht="15.75" customHeight="1" x14ac:dyDescent="0.4">
      <c r="B54" s="261" t="s">
        <v>7</v>
      </c>
      <c r="C54" s="261"/>
      <c r="D54" s="261"/>
      <c r="E54" s="261"/>
      <c r="F54" s="261"/>
      <c r="G54" s="261"/>
      <c r="H54" s="261"/>
      <c r="I54" s="261"/>
      <c r="J54" s="261"/>
      <c r="K54" s="261"/>
      <c r="L54" s="261"/>
      <c r="M54" s="261"/>
      <c r="N54" s="261"/>
      <c r="O54" s="261"/>
      <c r="P54" s="261"/>
      <c r="Q54" s="261"/>
      <c r="R54" s="261"/>
      <c r="S54" s="261"/>
      <c r="T54" s="261"/>
      <c r="U54" s="261"/>
      <c r="V54" s="261"/>
      <c r="W54" s="261"/>
      <c r="X54" s="261"/>
      <c r="Y54" s="261"/>
      <c r="Z54" s="261"/>
      <c r="AA54" s="261"/>
      <c r="AB54" s="285" t="s">
        <v>6</v>
      </c>
      <c r="AC54" s="349"/>
      <c r="AD54" s="286"/>
      <c r="AE54" s="285" t="s">
        <v>0</v>
      </c>
      <c r="AF54" s="286"/>
      <c r="AG54" s="215"/>
    </row>
    <row r="55" spans="2:33" s="216" customFormat="1" ht="33.75" customHeight="1" x14ac:dyDescent="0.4">
      <c r="B55" s="285" t="s">
        <v>32</v>
      </c>
      <c r="C55" s="349"/>
      <c r="D55" s="349"/>
      <c r="E55" s="349"/>
      <c r="F55" s="349"/>
      <c r="G55" s="349"/>
      <c r="H55" s="349"/>
      <c r="I55" s="349"/>
      <c r="J55" s="349"/>
      <c r="K55" s="349"/>
      <c r="L55" s="349"/>
      <c r="M55" s="349"/>
      <c r="N55" s="349"/>
      <c r="O55" s="349"/>
      <c r="P55" s="349"/>
      <c r="Q55" s="349"/>
      <c r="R55" s="349"/>
      <c r="S55" s="349"/>
      <c r="T55" s="349"/>
      <c r="U55" s="349"/>
      <c r="V55" s="349"/>
      <c r="W55" s="349"/>
      <c r="X55" s="349"/>
      <c r="Y55" s="349"/>
      <c r="Z55" s="349"/>
      <c r="AA55" s="286"/>
      <c r="AB55" s="346"/>
      <c r="AC55" s="347"/>
      <c r="AD55" s="348"/>
      <c r="AE55" s="336" t="s">
        <v>27</v>
      </c>
      <c r="AF55" s="273"/>
    </row>
    <row r="56" spans="2:33" s="216" customFormat="1" ht="33.75" customHeight="1" x14ac:dyDescent="0.4">
      <c r="B56" s="285" t="s">
        <v>33</v>
      </c>
      <c r="C56" s="349"/>
      <c r="D56" s="349"/>
      <c r="E56" s="349"/>
      <c r="F56" s="349"/>
      <c r="G56" s="349"/>
      <c r="H56" s="349"/>
      <c r="I56" s="349"/>
      <c r="J56" s="349"/>
      <c r="K56" s="349"/>
      <c r="L56" s="349"/>
      <c r="M56" s="349"/>
      <c r="N56" s="349"/>
      <c r="O56" s="349"/>
      <c r="P56" s="349"/>
      <c r="Q56" s="349"/>
      <c r="R56" s="349"/>
      <c r="S56" s="349"/>
      <c r="T56" s="349"/>
      <c r="U56" s="349"/>
      <c r="V56" s="349"/>
      <c r="W56" s="349"/>
      <c r="X56" s="349"/>
      <c r="Y56" s="349"/>
      <c r="Z56" s="349"/>
      <c r="AA56" s="286"/>
      <c r="AB56" s="346"/>
      <c r="AC56" s="347"/>
      <c r="AD56" s="348"/>
      <c r="AE56" s="336" t="s">
        <v>27</v>
      </c>
      <c r="AF56" s="273"/>
    </row>
    <row r="57" spans="2:33" s="225" customFormat="1" ht="16.5" customHeight="1" x14ac:dyDescent="0.35">
      <c r="B57" s="226" t="s">
        <v>85</v>
      </c>
      <c r="C57" s="227"/>
      <c r="D57" s="227"/>
      <c r="E57" s="227"/>
      <c r="F57" s="227"/>
      <c r="G57" s="227"/>
      <c r="H57" s="227"/>
      <c r="I57" s="227"/>
      <c r="J57" s="227"/>
      <c r="K57" s="227"/>
      <c r="L57" s="227"/>
      <c r="M57" s="228"/>
      <c r="N57" s="228"/>
      <c r="O57" s="228"/>
      <c r="P57" s="228"/>
      <c r="Q57" s="228"/>
      <c r="R57" s="228"/>
      <c r="S57" s="228"/>
      <c r="T57" s="228"/>
      <c r="U57" s="228"/>
      <c r="V57" s="228"/>
      <c r="W57" s="228"/>
      <c r="X57" s="226"/>
      <c r="Y57" s="226"/>
      <c r="Z57" s="228"/>
      <c r="AA57" s="228"/>
      <c r="AB57" s="228"/>
      <c r="AC57" s="228"/>
      <c r="AD57" s="228"/>
      <c r="AE57" s="224"/>
      <c r="AF57" s="224"/>
    </row>
    <row r="58" spans="2:33" s="208" customFormat="1" ht="15.75" customHeight="1" x14ac:dyDescent="0.4">
      <c r="B58" s="261" t="s">
        <v>7</v>
      </c>
      <c r="C58" s="261"/>
      <c r="D58" s="261"/>
      <c r="E58" s="261"/>
      <c r="F58" s="261"/>
      <c r="G58" s="261"/>
      <c r="H58" s="261"/>
      <c r="I58" s="261"/>
      <c r="J58" s="261"/>
      <c r="K58" s="261" t="s">
        <v>42</v>
      </c>
      <c r="L58" s="261"/>
      <c r="M58" s="261"/>
      <c r="N58" s="261"/>
      <c r="O58" s="261"/>
      <c r="P58" s="261"/>
      <c r="Q58" s="261"/>
      <c r="R58" s="261"/>
      <c r="S58" s="261"/>
      <c r="T58" s="261"/>
      <c r="U58" s="261"/>
      <c r="V58" s="261"/>
      <c r="W58" s="261"/>
      <c r="X58" s="261" t="s">
        <v>0</v>
      </c>
      <c r="Y58" s="261"/>
      <c r="Z58" s="261" t="s">
        <v>15</v>
      </c>
      <c r="AA58" s="261"/>
      <c r="AB58" s="261"/>
      <c r="AC58" s="261"/>
      <c r="AD58" s="261"/>
      <c r="AE58" s="261" t="s">
        <v>0</v>
      </c>
      <c r="AF58" s="261"/>
      <c r="AG58" s="215"/>
    </row>
    <row r="59" spans="2:33" s="216" customFormat="1" ht="33" customHeight="1" x14ac:dyDescent="0.4">
      <c r="B59" s="251" t="s">
        <v>54</v>
      </c>
      <c r="C59" s="251"/>
      <c r="D59" s="251"/>
      <c r="E59" s="251"/>
      <c r="F59" s="251"/>
      <c r="G59" s="251"/>
      <c r="H59" s="251"/>
      <c r="I59" s="251"/>
      <c r="J59" s="251"/>
      <c r="K59" s="254"/>
      <c r="L59" s="254"/>
      <c r="M59" s="254"/>
      <c r="N59" s="254"/>
      <c r="O59" s="254"/>
      <c r="P59" s="254"/>
      <c r="Q59" s="254"/>
      <c r="R59" s="254"/>
      <c r="S59" s="254"/>
      <c r="T59" s="254"/>
      <c r="U59" s="254"/>
      <c r="V59" s="254"/>
      <c r="W59" s="254"/>
      <c r="X59" s="252" t="s">
        <v>71</v>
      </c>
      <c r="Y59" s="252"/>
      <c r="Z59" s="253"/>
      <c r="AA59" s="253"/>
      <c r="AB59" s="253"/>
      <c r="AC59" s="253"/>
      <c r="AD59" s="253"/>
      <c r="AE59" s="250" t="s">
        <v>55</v>
      </c>
      <c r="AF59" s="250"/>
    </row>
    <row r="60" spans="2:33" s="216" customFormat="1" ht="33" customHeight="1" x14ac:dyDescent="0.4">
      <c r="B60" s="251" t="s">
        <v>62</v>
      </c>
      <c r="C60" s="251"/>
      <c r="D60" s="251"/>
      <c r="E60" s="251"/>
      <c r="F60" s="251"/>
      <c r="G60" s="251"/>
      <c r="H60" s="251"/>
      <c r="I60" s="251"/>
      <c r="J60" s="251"/>
      <c r="K60" s="254"/>
      <c r="L60" s="254"/>
      <c r="M60" s="254"/>
      <c r="N60" s="254"/>
      <c r="O60" s="254"/>
      <c r="P60" s="254"/>
      <c r="Q60" s="254"/>
      <c r="R60" s="254"/>
      <c r="S60" s="254"/>
      <c r="T60" s="254"/>
      <c r="U60" s="254"/>
      <c r="V60" s="254"/>
      <c r="W60" s="254"/>
      <c r="X60" s="252" t="s">
        <v>71</v>
      </c>
      <c r="Y60" s="252"/>
      <c r="Z60" s="253"/>
      <c r="AA60" s="253"/>
      <c r="AB60" s="253"/>
      <c r="AC60" s="253"/>
      <c r="AD60" s="253"/>
      <c r="AE60" s="250" t="s">
        <v>55</v>
      </c>
      <c r="AF60" s="250"/>
    </row>
    <row r="61" spans="2:33" s="216" customFormat="1" ht="33" customHeight="1" x14ac:dyDescent="0.4">
      <c r="B61" s="251" t="s">
        <v>65</v>
      </c>
      <c r="C61" s="251"/>
      <c r="D61" s="251"/>
      <c r="E61" s="251"/>
      <c r="F61" s="251"/>
      <c r="G61" s="251"/>
      <c r="H61" s="251"/>
      <c r="I61" s="251"/>
      <c r="J61" s="251"/>
      <c r="K61" s="254"/>
      <c r="L61" s="254"/>
      <c r="M61" s="254"/>
      <c r="N61" s="254"/>
      <c r="O61" s="254"/>
      <c r="P61" s="254"/>
      <c r="Q61" s="254"/>
      <c r="R61" s="254"/>
      <c r="S61" s="254"/>
      <c r="T61" s="254"/>
      <c r="U61" s="254"/>
      <c r="V61" s="254"/>
      <c r="W61" s="254"/>
      <c r="X61" s="252" t="s">
        <v>71</v>
      </c>
      <c r="Y61" s="252"/>
      <c r="Z61" s="253"/>
      <c r="AA61" s="253"/>
      <c r="AB61" s="253"/>
      <c r="AC61" s="253"/>
      <c r="AD61" s="253"/>
      <c r="AE61" s="250" t="s">
        <v>55</v>
      </c>
      <c r="AF61" s="250"/>
    </row>
    <row r="62" spans="2:33" s="216" customFormat="1" ht="33" customHeight="1" x14ac:dyDescent="0.4">
      <c r="B62" s="251" t="s">
        <v>69</v>
      </c>
      <c r="C62" s="251"/>
      <c r="D62" s="251"/>
      <c r="E62" s="251"/>
      <c r="F62" s="251"/>
      <c r="G62" s="251"/>
      <c r="H62" s="251"/>
      <c r="I62" s="251"/>
      <c r="J62" s="251"/>
      <c r="K62" s="254"/>
      <c r="L62" s="254"/>
      <c r="M62" s="254"/>
      <c r="N62" s="254"/>
      <c r="O62" s="254"/>
      <c r="P62" s="254"/>
      <c r="Q62" s="254"/>
      <c r="R62" s="254"/>
      <c r="S62" s="254"/>
      <c r="T62" s="254"/>
      <c r="U62" s="254"/>
      <c r="V62" s="254"/>
      <c r="W62" s="254"/>
      <c r="X62" s="252" t="s">
        <v>71</v>
      </c>
      <c r="Y62" s="252"/>
      <c r="Z62" s="253"/>
      <c r="AA62" s="253"/>
      <c r="AB62" s="253"/>
      <c r="AC62" s="253"/>
      <c r="AD62" s="253"/>
      <c r="AE62" s="250" t="s">
        <v>55</v>
      </c>
      <c r="AF62" s="250"/>
    </row>
    <row r="63" spans="2:33" s="216" customFormat="1" ht="33" customHeight="1" x14ac:dyDescent="0.4">
      <c r="B63" s="251" t="s">
        <v>73</v>
      </c>
      <c r="C63" s="251"/>
      <c r="D63" s="251"/>
      <c r="E63" s="251"/>
      <c r="F63" s="251"/>
      <c r="G63" s="251"/>
      <c r="H63" s="251"/>
      <c r="I63" s="251"/>
      <c r="J63" s="251"/>
      <c r="K63" s="254"/>
      <c r="L63" s="254"/>
      <c r="M63" s="254"/>
      <c r="N63" s="254"/>
      <c r="O63" s="254"/>
      <c r="P63" s="254"/>
      <c r="Q63" s="254"/>
      <c r="R63" s="254"/>
      <c r="S63" s="254"/>
      <c r="T63" s="254"/>
      <c r="U63" s="254"/>
      <c r="V63" s="254"/>
      <c r="W63" s="254"/>
      <c r="X63" s="252" t="s">
        <v>71</v>
      </c>
      <c r="Y63" s="252"/>
      <c r="Z63" s="253"/>
      <c r="AA63" s="253"/>
      <c r="AB63" s="253"/>
      <c r="AC63" s="253"/>
      <c r="AD63" s="253"/>
      <c r="AE63" s="250" t="s">
        <v>55</v>
      </c>
      <c r="AF63" s="250"/>
    </row>
    <row r="64" spans="2:33" s="216" customFormat="1" ht="33" customHeight="1" x14ac:dyDescent="0.4">
      <c r="B64" s="251" t="s">
        <v>75</v>
      </c>
      <c r="C64" s="251"/>
      <c r="D64" s="251"/>
      <c r="E64" s="251"/>
      <c r="F64" s="251"/>
      <c r="G64" s="251"/>
      <c r="H64" s="251"/>
      <c r="I64" s="251"/>
      <c r="J64" s="251"/>
      <c r="K64" s="254"/>
      <c r="L64" s="254"/>
      <c r="M64" s="254"/>
      <c r="N64" s="254"/>
      <c r="O64" s="254"/>
      <c r="P64" s="254"/>
      <c r="Q64" s="254"/>
      <c r="R64" s="254"/>
      <c r="S64" s="254"/>
      <c r="T64" s="254"/>
      <c r="U64" s="254"/>
      <c r="V64" s="254"/>
      <c r="W64" s="254"/>
      <c r="X64" s="252" t="s">
        <v>71</v>
      </c>
      <c r="Y64" s="252"/>
      <c r="Z64" s="253"/>
      <c r="AA64" s="253"/>
      <c r="AB64" s="253"/>
      <c r="AC64" s="253"/>
      <c r="AD64" s="253"/>
      <c r="AE64" s="250" t="s">
        <v>55</v>
      </c>
      <c r="AF64" s="250"/>
    </row>
    <row r="65" spans="2:33" s="216" customFormat="1" ht="33" customHeight="1" x14ac:dyDescent="0.4">
      <c r="B65" s="251" t="s">
        <v>76</v>
      </c>
      <c r="C65" s="251"/>
      <c r="D65" s="251"/>
      <c r="E65" s="251"/>
      <c r="F65" s="251"/>
      <c r="G65" s="251"/>
      <c r="H65" s="251"/>
      <c r="I65" s="251"/>
      <c r="J65" s="251"/>
      <c r="K65" s="254"/>
      <c r="L65" s="254"/>
      <c r="M65" s="254"/>
      <c r="N65" s="254"/>
      <c r="O65" s="254"/>
      <c r="P65" s="254"/>
      <c r="Q65" s="254"/>
      <c r="R65" s="254"/>
      <c r="S65" s="254"/>
      <c r="T65" s="254"/>
      <c r="U65" s="254"/>
      <c r="V65" s="254"/>
      <c r="W65" s="254"/>
      <c r="X65" s="252" t="s">
        <v>71</v>
      </c>
      <c r="Y65" s="252"/>
      <c r="Z65" s="253"/>
      <c r="AA65" s="253"/>
      <c r="AB65" s="253"/>
      <c r="AC65" s="253"/>
      <c r="AD65" s="253"/>
      <c r="AE65" s="250" t="s">
        <v>55</v>
      </c>
      <c r="AF65" s="250"/>
    </row>
    <row r="66" spans="2:33" s="216" customFormat="1" ht="33" customHeight="1" x14ac:dyDescent="0.4">
      <c r="B66" s="251" t="s">
        <v>79</v>
      </c>
      <c r="C66" s="251"/>
      <c r="D66" s="251"/>
      <c r="E66" s="251"/>
      <c r="F66" s="251"/>
      <c r="G66" s="251"/>
      <c r="H66" s="251"/>
      <c r="I66" s="251"/>
      <c r="J66" s="251"/>
      <c r="K66" s="254"/>
      <c r="L66" s="254"/>
      <c r="M66" s="254"/>
      <c r="N66" s="254"/>
      <c r="O66" s="254"/>
      <c r="P66" s="254"/>
      <c r="Q66" s="254"/>
      <c r="R66" s="254"/>
      <c r="S66" s="254"/>
      <c r="T66" s="254"/>
      <c r="U66" s="254"/>
      <c r="V66" s="254"/>
      <c r="W66" s="254"/>
      <c r="X66" s="252" t="s">
        <v>71</v>
      </c>
      <c r="Y66" s="252"/>
      <c r="Z66" s="253"/>
      <c r="AA66" s="253"/>
      <c r="AB66" s="253"/>
      <c r="AC66" s="253"/>
      <c r="AD66" s="253"/>
      <c r="AE66" s="250" t="s">
        <v>55</v>
      </c>
      <c r="AF66" s="250"/>
    </row>
    <row r="67" spans="2:33" s="216" customFormat="1" ht="33" customHeight="1" x14ac:dyDescent="0.4">
      <c r="B67" s="251" t="s">
        <v>82</v>
      </c>
      <c r="C67" s="251"/>
      <c r="D67" s="251"/>
      <c r="E67" s="251"/>
      <c r="F67" s="251"/>
      <c r="G67" s="251"/>
      <c r="H67" s="251"/>
      <c r="I67" s="251"/>
      <c r="J67" s="251"/>
      <c r="K67" s="254"/>
      <c r="L67" s="254"/>
      <c r="M67" s="254"/>
      <c r="N67" s="254"/>
      <c r="O67" s="254"/>
      <c r="P67" s="254"/>
      <c r="Q67" s="254"/>
      <c r="R67" s="254"/>
      <c r="S67" s="254"/>
      <c r="T67" s="254"/>
      <c r="U67" s="254"/>
      <c r="V67" s="254"/>
      <c r="W67" s="254"/>
      <c r="X67" s="252" t="s">
        <v>71</v>
      </c>
      <c r="Y67" s="252"/>
      <c r="Z67" s="253"/>
      <c r="AA67" s="253"/>
      <c r="AB67" s="253"/>
      <c r="AC67" s="253"/>
      <c r="AD67" s="253"/>
      <c r="AE67" s="250" t="s">
        <v>55</v>
      </c>
      <c r="AF67" s="250"/>
    </row>
    <row r="68" spans="2:33" s="216" customFormat="1" ht="33" customHeight="1" x14ac:dyDescent="0.4">
      <c r="B68" s="281" t="s">
        <v>89</v>
      </c>
      <c r="C68" s="282"/>
      <c r="D68" s="282"/>
      <c r="E68" s="282"/>
      <c r="F68" s="282"/>
      <c r="G68" s="282"/>
      <c r="H68" s="282"/>
      <c r="I68" s="282"/>
      <c r="J68" s="282"/>
      <c r="K68" s="254"/>
      <c r="L68" s="254"/>
      <c r="M68" s="254"/>
      <c r="N68" s="254"/>
      <c r="O68" s="254"/>
      <c r="P68" s="254"/>
      <c r="Q68" s="254"/>
      <c r="R68" s="254"/>
      <c r="S68" s="254"/>
      <c r="T68" s="254"/>
      <c r="U68" s="254"/>
      <c r="V68" s="254"/>
      <c r="W68" s="254"/>
      <c r="X68" s="252" t="s">
        <v>71</v>
      </c>
      <c r="Y68" s="252"/>
      <c r="Z68" s="253"/>
      <c r="AA68" s="253"/>
      <c r="AB68" s="253"/>
      <c r="AC68" s="253"/>
      <c r="AD68" s="253"/>
      <c r="AE68" s="250" t="s">
        <v>55</v>
      </c>
      <c r="AF68" s="250"/>
    </row>
    <row r="69" spans="2:33" s="216" customFormat="1" ht="17.25" customHeight="1" x14ac:dyDescent="0.4">
      <c r="B69" s="363" t="s">
        <v>8</v>
      </c>
      <c r="C69" s="363"/>
      <c r="D69" s="363"/>
      <c r="E69" s="363"/>
      <c r="F69" s="363"/>
      <c r="G69" s="363"/>
      <c r="H69" s="363"/>
      <c r="I69" s="363"/>
      <c r="J69" s="363"/>
      <c r="K69" s="363"/>
      <c r="L69" s="363"/>
      <c r="M69" s="363"/>
      <c r="N69" s="363"/>
      <c r="O69" s="363"/>
      <c r="P69" s="363"/>
      <c r="Q69" s="363"/>
      <c r="R69" s="363"/>
      <c r="S69" s="363"/>
      <c r="T69" s="363"/>
      <c r="U69" s="363"/>
      <c r="V69" s="363"/>
      <c r="W69" s="363"/>
      <c r="X69" s="363"/>
      <c r="Y69" s="363"/>
      <c r="Z69" s="363"/>
      <c r="AA69" s="363"/>
      <c r="AB69" s="363"/>
      <c r="AC69" s="363"/>
      <c r="AD69" s="363"/>
      <c r="AE69" s="363"/>
      <c r="AF69" s="363"/>
      <c r="AG69" s="229"/>
    </row>
    <row r="70" spans="2:33" s="216" customFormat="1" ht="15.75" x14ac:dyDescent="0.4">
      <c r="B70" s="363"/>
      <c r="C70" s="363"/>
      <c r="D70" s="363"/>
      <c r="E70" s="363"/>
      <c r="F70" s="363"/>
      <c r="G70" s="363"/>
      <c r="H70" s="363"/>
      <c r="I70" s="363"/>
      <c r="J70" s="363"/>
      <c r="K70" s="363"/>
      <c r="L70" s="363"/>
      <c r="M70" s="363"/>
      <c r="N70" s="363"/>
      <c r="O70" s="363"/>
      <c r="P70" s="363"/>
      <c r="Q70" s="363"/>
      <c r="R70" s="363"/>
      <c r="S70" s="363"/>
      <c r="T70" s="363"/>
      <c r="U70" s="363"/>
      <c r="V70" s="363"/>
      <c r="W70" s="363"/>
      <c r="X70" s="363"/>
      <c r="Y70" s="363"/>
      <c r="Z70" s="363"/>
      <c r="AA70" s="363"/>
      <c r="AB70" s="363"/>
      <c r="AC70" s="363"/>
      <c r="AD70" s="363"/>
      <c r="AE70" s="363"/>
      <c r="AF70" s="363"/>
      <c r="AG70" s="229"/>
    </row>
    <row r="71" spans="2:33" s="221" customFormat="1" ht="15.75" x14ac:dyDescent="0.35">
      <c r="B71" s="221" t="s">
        <v>66</v>
      </c>
      <c r="C71" s="222"/>
      <c r="D71" s="222"/>
      <c r="E71" s="222"/>
      <c r="F71" s="222"/>
      <c r="G71" s="222"/>
      <c r="H71" s="222"/>
      <c r="I71" s="222"/>
      <c r="J71" s="222"/>
      <c r="K71" s="222"/>
      <c r="L71" s="222"/>
      <c r="M71" s="223"/>
      <c r="N71" s="223"/>
      <c r="O71" s="223"/>
      <c r="P71" s="223"/>
      <c r="Q71" s="223"/>
      <c r="R71" s="223"/>
      <c r="S71" s="223"/>
      <c r="T71" s="223"/>
      <c r="U71" s="223"/>
      <c r="V71" s="223"/>
      <c r="W71" s="223"/>
      <c r="X71" s="223"/>
      <c r="Y71" s="223"/>
      <c r="Z71" s="223"/>
      <c r="AA71" s="223"/>
      <c r="AB71" s="223"/>
      <c r="AC71" s="223"/>
      <c r="AD71" s="223"/>
      <c r="AE71" s="224"/>
      <c r="AF71" s="224"/>
      <c r="AG71" s="230"/>
    </row>
    <row r="72" spans="2:33" s="216" customFormat="1" ht="15.75" x14ac:dyDescent="0.4">
      <c r="B72" s="255" t="s">
        <v>7</v>
      </c>
      <c r="C72" s="256"/>
      <c r="D72" s="256"/>
      <c r="E72" s="256"/>
      <c r="F72" s="256"/>
      <c r="G72" s="256"/>
      <c r="H72" s="256"/>
      <c r="I72" s="256"/>
      <c r="J72" s="257"/>
      <c r="K72" s="255" t="s">
        <v>6</v>
      </c>
      <c r="L72" s="256"/>
      <c r="M72" s="256"/>
      <c r="N72" s="256"/>
      <c r="O72" s="256"/>
      <c r="P72" s="256"/>
      <c r="Q72" s="256"/>
      <c r="R72" s="256"/>
      <c r="S72" s="256"/>
      <c r="T72" s="256"/>
      <c r="U72" s="256"/>
      <c r="V72" s="256"/>
      <c r="W72" s="256"/>
      <c r="X72" s="256"/>
      <c r="Y72" s="256"/>
      <c r="Z72" s="257"/>
      <c r="AA72" s="255" t="s">
        <v>5</v>
      </c>
      <c r="AB72" s="256"/>
      <c r="AC72" s="256"/>
      <c r="AD72" s="257"/>
      <c r="AE72" s="256" t="s">
        <v>0</v>
      </c>
      <c r="AF72" s="257"/>
    </row>
    <row r="73" spans="2:33" s="216" customFormat="1" ht="30" customHeight="1" x14ac:dyDescent="0.4">
      <c r="B73" s="278" t="s">
        <v>4</v>
      </c>
      <c r="C73" s="279"/>
      <c r="D73" s="279"/>
      <c r="E73" s="279"/>
      <c r="F73" s="279"/>
      <c r="G73" s="279"/>
      <c r="H73" s="279"/>
      <c r="I73" s="279"/>
      <c r="J73" s="280"/>
      <c r="K73" s="258"/>
      <c r="L73" s="259"/>
      <c r="M73" s="259"/>
      <c r="N73" s="259"/>
      <c r="O73" s="259"/>
      <c r="P73" s="259"/>
      <c r="Q73" s="259"/>
      <c r="R73" s="259"/>
      <c r="S73" s="259"/>
      <c r="T73" s="259"/>
      <c r="U73" s="259"/>
      <c r="V73" s="259"/>
      <c r="W73" s="259"/>
      <c r="X73" s="259"/>
      <c r="Y73" s="259"/>
      <c r="Z73" s="260"/>
      <c r="AA73" s="293"/>
      <c r="AB73" s="294"/>
      <c r="AC73" s="294"/>
      <c r="AD73" s="295"/>
      <c r="AE73" s="340" t="s">
        <v>56</v>
      </c>
      <c r="AF73" s="341"/>
    </row>
    <row r="74" spans="2:33" s="216" customFormat="1" ht="30" customHeight="1" x14ac:dyDescent="0.4">
      <c r="B74" s="278" t="s">
        <v>28</v>
      </c>
      <c r="C74" s="279"/>
      <c r="D74" s="279"/>
      <c r="E74" s="279"/>
      <c r="F74" s="279"/>
      <c r="G74" s="279"/>
      <c r="H74" s="279"/>
      <c r="I74" s="279"/>
      <c r="J74" s="280"/>
      <c r="K74" s="258"/>
      <c r="L74" s="259"/>
      <c r="M74" s="259"/>
      <c r="N74" s="259"/>
      <c r="O74" s="259"/>
      <c r="P74" s="259"/>
      <c r="Q74" s="259"/>
      <c r="R74" s="259"/>
      <c r="S74" s="259"/>
      <c r="T74" s="259"/>
      <c r="U74" s="259"/>
      <c r="V74" s="259"/>
      <c r="W74" s="259"/>
      <c r="X74" s="259"/>
      <c r="Y74" s="259"/>
      <c r="Z74" s="260"/>
      <c r="AA74" s="296"/>
      <c r="AB74" s="297"/>
      <c r="AC74" s="297"/>
      <c r="AD74" s="298"/>
      <c r="AE74" s="342"/>
      <c r="AF74" s="343"/>
    </row>
    <row r="75" spans="2:33" s="208" customFormat="1" ht="15.75" x14ac:dyDescent="0.4">
      <c r="B75" s="212"/>
      <c r="C75" s="212"/>
      <c r="D75" s="212"/>
      <c r="E75" s="212"/>
      <c r="F75" s="212"/>
      <c r="G75" s="212"/>
      <c r="H75" s="212"/>
      <c r="I75" s="212"/>
      <c r="J75" s="212"/>
      <c r="K75" s="212"/>
      <c r="L75" s="212"/>
      <c r="M75" s="213"/>
      <c r="N75" s="213"/>
      <c r="O75" s="213"/>
      <c r="P75" s="213"/>
      <c r="Q75" s="213"/>
      <c r="R75" s="213"/>
      <c r="S75" s="213"/>
      <c r="T75" s="213"/>
      <c r="U75" s="213"/>
      <c r="V75" s="213"/>
      <c r="W75" s="213"/>
      <c r="X75" s="213"/>
      <c r="Y75" s="213"/>
      <c r="Z75" s="213"/>
      <c r="AA75" s="213"/>
      <c r="AB75" s="213"/>
      <c r="AC75" s="213"/>
      <c r="AD75" s="213"/>
      <c r="AE75" s="214"/>
      <c r="AF75" s="214"/>
      <c r="AG75" s="220"/>
    </row>
    <row r="76" spans="2:33" s="208" customFormat="1" ht="15.75" x14ac:dyDescent="0.4">
      <c r="B76" s="212"/>
      <c r="C76" s="212"/>
      <c r="D76" s="212"/>
      <c r="E76" s="212"/>
      <c r="F76" s="212"/>
      <c r="G76" s="212"/>
      <c r="H76" s="212"/>
      <c r="I76" s="212"/>
      <c r="J76" s="212"/>
      <c r="K76" s="212"/>
      <c r="L76" s="212"/>
      <c r="M76" s="213"/>
      <c r="N76" s="213"/>
      <c r="O76" s="213"/>
      <c r="P76" s="213"/>
      <c r="Q76" s="213"/>
      <c r="R76" s="213"/>
      <c r="S76" s="213"/>
      <c r="T76" s="213"/>
      <c r="U76" s="213"/>
      <c r="V76" s="213"/>
      <c r="W76" s="213"/>
      <c r="X76" s="213"/>
      <c r="Y76" s="213"/>
      <c r="Z76" s="213"/>
      <c r="AA76" s="213"/>
      <c r="AB76" s="213"/>
      <c r="AC76" s="213"/>
      <c r="AD76" s="213"/>
      <c r="AE76" s="214"/>
      <c r="AF76" s="214"/>
      <c r="AG76" s="220"/>
    </row>
    <row r="77" spans="2:33" ht="45.75" customHeight="1" x14ac:dyDescent="0.4">
      <c r="B77" s="231"/>
      <c r="C77" s="232" t="s">
        <v>3</v>
      </c>
      <c r="D77" s="333" t="s">
        <v>51</v>
      </c>
      <c r="E77" s="333"/>
      <c r="F77" s="333"/>
      <c r="G77" s="333"/>
      <c r="H77" s="334"/>
      <c r="I77" s="337" t="s">
        <v>35</v>
      </c>
      <c r="J77" s="337"/>
      <c r="K77" s="338"/>
      <c r="L77" s="338"/>
      <c r="M77" s="338"/>
      <c r="N77" s="338"/>
      <c r="O77" s="338"/>
      <c r="P77" s="338"/>
      <c r="Q77" s="338"/>
      <c r="R77" s="338"/>
      <c r="S77" s="338"/>
      <c r="T77" s="338"/>
      <c r="U77" s="338"/>
      <c r="V77" s="338"/>
      <c r="W77" s="338"/>
      <c r="X77" s="338"/>
      <c r="Y77" s="338"/>
      <c r="Z77" s="338"/>
      <c r="AA77" s="338"/>
      <c r="AB77" s="338"/>
      <c r="AC77" s="338"/>
      <c r="AD77" s="338"/>
      <c r="AE77" s="338"/>
      <c r="AF77" s="338"/>
    </row>
    <row r="78" spans="2:33" ht="20.25" customHeight="1" x14ac:dyDescent="0.4">
      <c r="B78" s="233"/>
      <c r="C78" s="233"/>
      <c r="D78" s="333" t="s">
        <v>58</v>
      </c>
      <c r="E78" s="333"/>
      <c r="F78" s="333"/>
      <c r="G78" s="333"/>
      <c r="H78" s="334"/>
      <c r="I78" s="339" t="s">
        <v>43</v>
      </c>
      <c r="J78" s="337"/>
      <c r="K78" s="338"/>
      <c r="L78" s="338"/>
      <c r="M78" s="338"/>
      <c r="N78" s="338"/>
      <c r="O78" s="338"/>
      <c r="P78" s="338"/>
      <c r="Q78" s="338"/>
      <c r="R78" s="338"/>
      <c r="S78" s="338"/>
      <c r="T78" s="338"/>
      <c r="U78" s="338"/>
      <c r="V78" s="338"/>
      <c r="W78" s="338"/>
      <c r="X78" s="338"/>
      <c r="Y78" s="338"/>
      <c r="Z78" s="338"/>
      <c r="AA78" s="338"/>
      <c r="AB78" s="338"/>
      <c r="AC78" s="338"/>
      <c r="AD78" s="338"/>
      <c r="AE78" s="338"/>
      <c r="AF78" s="338"/>
    </row>
    <row r="79" spans="2:33" ht="33.75" customHeight="1" x14ac:dyDescent="0.4">
      <c r="D79" s="333" t="s">
        <v>63</v>
      </c>
      <c r="E79" s="333"/>
      <c r="F79" s="333"/>
      <c r="G79" s="333"/>
      <c r="H79" s="333"/>
      <c r="I79" s="362" t="s">
        <v>49</v>
      </c>
      <c r="J79" s="363"/>
      <c r="K79" s="363"/>
      <c r="L79" s="363"/>
      <c r="M79" s="363"/>
      <c r="N79" s="363"/>
      <c r="O79" s="363"/>
      <c r="P79" s="363"/>
      <c r="Q79" s="363"/>
      <c r="R79" s="363"/>
      <c r="S79" s="363"/>
      <c r="T79" s="363"/>
      <c r="U79" s="363"/>
      <c r="V79" s="363"/>
      <c r="W79" s="363"/>
      <c r="X79" s="363"/>
      <c r="Y79" s="363"/>
      <c r="Z79" s="363"/>
      <c r="AA79" s="363"/>
      <c r="AB79" s="363"/>
      <c r="AC79" s="363"/>
      <c r="AD79" s="363"/>
      <c r="AE79" s="363"/>
      <c r="AF79" s="363"/>
    </row>
    <row r="80" spans="2:33" ht="33.75" customHeight="1" x14ac:dyDescent="0.4">
      <c r="B80" s="231"/>
      <c r="C80" s="232"/>
      <c r="D80" s="333" t="s">
        <v>67</v>
      </c>
      <c r="E80" s="333"/>
      <c r="F80" s="333"/>
      <c r="G80" s="333"/>
      <c r="H80" s="333"/>
      <c r="I80" s="339" t="s">
        <v>57</v>
      </c>
      <c r="J80" s="337"/>
      <c r="K80" s="338"/>
      <c r="L80" s="338"/>
      <c r="M80" s="338"/>
      <c r="N80" s="338"/>
      <c r="O80" s="338"/>
      <c r="P80" s="338"/>
      <c r="Q80" s="338"/>
      <c r="R80" s="338"/>
      <c r="S80" s="338"/>
      <c r="T80" s="338"/>
      <c r="U80" s="338"/>
      <c r="V80" s="338"/>
      <c r="W80" s="338"/>
      <c r="X80" s="338"/>
      <c r="Y80" s="338"/>
      <c r="Z80" s="338"/>
      <c r="AA80" s="338"/>
      <c r="AB80" s="338"/>
      <c r="AC80" s="338"/>
      <c r="AD80" s="338"/>
      <c r="AE80" s="338"/>
      <c r="AF80" s="338"/>
    </row>
    <row r="81" spans="1:33" ht="20.25" customHeight="1" x14ac:dyDescent="0.4">
      <c r="B81" s="233"/>
      <c r="C81" s="233"/>
      <c r="D81" s="333" t="s">
        <v>71</v>
      </c>
      <c r="E81" s="333"/>
      <c r="F81" s="333"/>
      <c r="G81" s="333"/>
      <c r="H81" s="333"/>
      <c r="I81" s="339" t="s">
        <v>45</v>
      </c>
      <c r="J81" s="337"/>
      <c r="K81" s="337"/>
      <c r="L81" s="337"/>
      <c r="M81" s="337"/>
      <c r="N81" s="337"/>
      <c r="O81" s="337"/>
      <c r="P81" s="337"/>
      <c r="Q81" s="337"/>
      <c r="R81" s="337"/>
      <c r="S81" s="337"/>
      <c r="T81" s="337"/>
      <c r="U81" s="337"/>
      <c r="V81" s="337"/>
      <c r="W81" s="337"/>
      <c r="X81" s="337"/>
      <c r="Y81" s="337"/>
      <c r="Z81" s="337"/>
      <c r="AA81" s="337"/>
      <c r="AB81" s="337"/>
      <c r="AC81" s="337"/>
      <c r="AD81" s="337"/>
      <c r="AE81" s="337"/>
      <c r="AF81" s="337"/>
    </row>
    <row r="82" spans="1:33" s="234" customFormat="1" ht="33.75" customHeight="1" x14ac:dyDescent="0.4">
      <c r="D82" s="333" t="s">
        <v>74</v>
      </c>
      <c r="E82" s="333"/>
      <c r="F82" s="333"/>
      <c r="G82" s="333"/>
      <c r="H82" s="334"/>
      <c r="I82" s="360" t="s">
        <v>92</v>
      </c>
      <c r="J82" s="361"/>
      <c r="K82" s="361"/>
      <c r="L82" s="361"/>
      <c r="M82" s="361"/>
      <c r="N82" s="361"/>
      <c r="O82" s="361"/>
      <c r="P82" s="361"/>
      <c r="Q82" s="361"/>
      <c r="R82" s="361"/>
      <c r="S82" s="361"/>
      <c r="T82" s="361"/>
      <c r="U82" s="361"/>
      <c r="V82" s="361"/>
      <c r="W82" s="361"/>
      <c r="X82" s="361"/>
      <c r="Y82" s="361"/>
      <c r="Z82" s="361"/>
      <c r="AA82" s="361"/>
      <c r="AB82" s="361"/>
      <c r="AC82" s="361"/>
      <c r="AD82" s="361"/>
      <c r="AE82" s="361"/>
      <c r="AF82" s="361"/>
    </row>
    <row r="83" spans="1:33" s="235" customFormat="1" ht="20.25" customHeight="1" x14ac:dyDescent="0.4">
      <c r="D83" s="333" t="s">
        <v>77</v>
      </c>
      <c r="E83" s="333"/>
      <c r="F83" s="333"/>
      <c r="G83" s="333"/>
      <c r="H83" s="334"/>
      <c r="I83" s="337" t="s">
        <v>44</v>
      </c>
      <c r="J83" s="337"/>
      <c r="K83" s="338"/>
      <c r="L83" s="338"/>
      <c r="M83" s="338"/>
      <c r="N83" s="338"/>
      <c r="O83" s="338"/>
      <c r="P83" s="338"/>
      <c r="Q83" s="338"/>
      <c r="R83" s="338"/>
      <c r="S83" s="338"/>
      <c r="T83" s="338"/>
      <c r="U83" s="338"/>
      <c r="V83" s="338"/>
      <c r="W83" s="338"/>
      <c r="X83" s="338"/>
      <c r="Y83" s="338"/>
      <c r="Z83" s="338"/>
      <c r="AA83" s="338"/>
      <c r="AB83" s="338"/>
      <c r="AC83" s="338"/>
      <c r="AD83" s="338"/>
      <c r="AE83" s="338"/>
      <c r="AF83" s="338"/>
    </row>
    <row r="84" spans="1:33" s="235" customFormat="1" ht="33.75" customHeight="1" x14ac:dyDescent="0.4">
      <c r="D84" s="333" t="s">
        <v>80</v>
      </c>
      <c r="E84" s="333"/>
      <c r="F84" s="333"/>
      <c r="G84" s="333"/>
      <c r="H84" s="334"/>
      <c r="I84" s="337" t="s">
        <v>25</v>
      </c>
      <c r="J84" s="337"/>
      <c r="K84" s="338"/>
      <c r="L84" s="338"/>
      <c r="M84" s="338"/>
      <c r="N84" s="338"/>
      <c r="O84" s="338"/>
      <c r="P84" s="338"/>
      <c r="Q84" s="338"/>
      <c r="R84" s="338"/>
      <c r="S84" s="338"/>
      <c r="T84" s="338"/>
      <c r="U84" s="338"/>
      <c r="V84" s="338"/>
      <c r="W84" s="338"/>
      <c r="X84" s="338"/>
      <c r="Y84" s="338"/>
      <c r="Z84" s="338"/>
      <c r="AA84" s="338"/>
      <c r="AB84" s="338"/>
      <c r="AC84" s="338"/>
      <c r="AD84" s="338"/>
      <c r="AE84" s="338"/>
      <c r="AF84" s="338"/>
    </row>
    <row r="85" spans="1:33" ht="33.75" customHeight="1" x14ac:dyDescent="0.4">
      <c r="D85" s="333" t="s">
        <v>81</v>
      </c>
      <c r="E85" s="333"/>
      <c r="F85" s="333"/>
      <c r="G85" s="333"/>
      <c r="H85" s="333"/>
      <c r="I85" s="362" t="s">
        <v>88</v>
      </c>
      <c r="J85" s="363"/>
      <c r="K85" s="364"/>
      <c r="L85" s="364"/>
      <c r="M85" s="364"/>
      <c r="N85" s="364"/>
      <c r="O85" s="364"/>
      <c r="P85" s="364"/>
      <c r="Q85" s="364"/>
      <c r="R85" s="364"/>
      <c r="S85" s="364"/>
      <c r="T85" s="364"/>
      <c r="U85" s="364"/>
      <c r="V85" s="364"/>
      <c r="W85" s="364"/>
      <c r="X85" s="364"/>
      <c r="Y85" s="364"/>
      <c r="Z85" s="364"/>
      <c r="AA85" s="364"/>
      <c r="AB85" s="364"/>
      <c r="AC85" s="364"/>
      <c r="AD85" s="364"/>
      <c r="AE85" s="364"/>
      <c r="AF85" s="364"/>
    </row>
    <row r="86" spans="1:33" s="234" customFormat="1" ht="33.75" customHeight="1" x14ac:dyDescent="0.4">
      <c r="D86" s="333" t="s">
        <v>55</v>
      </c>
      <c r="E86" s="333"/>
      <c r="F86" s="333"/>
      <c r="G86" s="333"/>
      <c r="H86" s="333"/>
      <c r="I86" s="339" t="s">
        <v>91</v>
      </c>
      <c r="J86" s="337"/>
      <c r="K86" s="338"/>
      <c r="L86" s="338"/>
      <c r="M86" s="338"/>
      <c r="N86" s="338"/>
      <c r="O86" s="338"/>
      <c r="P86" s="338"/>
      <c r="Q86" s="338"/>
      <c r="R86" s="338"/>
      <c r="S86" s="338"/>
      <c r="T86" s="338"/>
      <c r="U86" s="338"/>
      <c r="V86" s="338"/>
      <c r="W86" s="338"/>
      <c r="X86" s="338"/>
      <c r="Y86" s="338"/>
      <c r="Z86" s="338"/>
      <c r="AA86" s="338"/>
      <c r="AB86" s="338"/>
      <c r="AC86" s="338"/>
      <c r="AD86" s="338"/>
      <c r="AE86" s="338"/>
      <c r="AF86" s="338"/>
    </row>
    <row r="87" spans="1:33" s="234" customFormat="1" ht="20.25" customHeight="1" x14ac:dyDescent="0.4">
      <c r="D87" s="333" t="s">
        <v>56</v>
      </c>
      <c r="E87" s="333"/>
      <c r="F87" s="333"/>
      <c r="G87" s="333"/>
      <c r="H87" s="333"/>
      <c r="I87" s="339" t="s">
        <v>26</v>
      </c>
      <c r="J87" s="337"/>
      <c r="K87" s="338"/>
      <c r="L87" s="338"/>
      <c r="M87" s="338"/>
      <c r="N87" s="338"/>
      <c r="O87" s="338"/>
      <c r="P87" s="338"/>
      <c r="Q87" s="338"/>
      <c r="R87" s="338"/>
      <c r="S87" s="338"/>
      <c r="T87" s="338"/>
      <c r="U87" s="338"/>
      <c r="V87" s="338"/>
      <c r="W87" s="338"/>
      <c r="X87" s="338"/>
      <c r="Y87" s="338"/>
      <c r="Z87" s="338"/>
      <c r="AA87" s="338"/>
      <c r="AB87" s="338"/>
      <c r="AC87" s="338"/>
      <c r="AD87" s="338"/>
      <c r="AE87" s="338"/>
      <c r="AF87" s="338"/>
    </row>
    <row r="88" spans="1:33" x14ac:dyDescent="0.4">
      <c r="I88" s="236"/>
      <c r="J88" s="236"/>
      <c r="K88" s="233"/>
      <c r="L88" s="233"/>
      <c r="M88" s="233"/>
      <c r="N88" s="233"/>
      <c r="O88" s="233"/>
      <c r="P88" s="233"/>
      <c r="Q88" s="233"/>
      <c r="R88" s="233"/>
      <c r="S88" s="233"/>
      <c r="T88" s="233"/>
      <c r="U88" s="233"/>
      <c r="V88" s="233"/>
      <c r="W88" s="233"/>
      <c r="X88" s="233"/>
      <c r="Y88" s="233"/>
      <c r="Z88" s="233"/>
      <c r="AA88" s="233"/>
      <c r="AB88" s="233"/>
      <c r="AC88" s="233"/>
      <c r="AD88" s="233"/>
      <c r="AE88" s="233"/>
      <c r="AF88" s="233"/>
    </row>
    <row r="89" spans="1:33" x14ac:dyDescent="0.4">
      <c r="AF89" s="207" t="s">
        <v>2</v>
      </c>
    </row>
    <row r="91" spans="1:33" ht="51" customHeight="1" x14ac:dyDescent="0.4">
      <c r="A91" s="358" t="s">
        <v>486</v>
      </c>
      <c r="B91" s="359"/>
      <c r="C91" s="359"/>
      <c r="D91" s="359"/>
      <c r="E91" s="359"/>
      <c r="F91" s="359"/>
      <c r="G91" s="359"/>
      <c r="H91" s="359"/>
      <c r="I91" s="359"/>
      <c r="J91" s="359"/>
      <c r="K91" s="359"/>
      <c r="L91" s="359"/>
      <c r="M91" s="359"/>
      <c r="N91" s="359"/>
      <c r="O91" s="359"/>
      <c r="P91" s="359"/>
      <c r="Q91" s="359"/>
      <c r="R91" s="359"/>
      <c r="S91" s="359"/>
      <c r="T91" s="359"/>
      <c r="U91" s="359"/>
      <c r="V91" s="359"/>
      <c r="W91" s="359"/>
      <c r="X91" s="359"/>
      <c r="Y91" s="359"/>
      <c r="Z91" s="359"/>
      <c r="AA91" s="359"/>
      <c r="AB91" s="359"/>
      <c r="AC91" s="359"/>
      <c r="AD91" s="359"/>
      <c r="AE91" s="359"/>
      <c r="AF91" s="359"/>
      <c r="AG91" s="359"/>
    </row>
  </sheetData>
  <sheetProtection algorithmName="SHA-512" hashValue="i5qb03AL0xgj0DU4oNUFb2pZr4ttpZsbqBm7CuwF5vMzql8ssjnVhpy+Az8HkKxxOo5lvDn6g9lILcthNbkPfQ==" saltValue="v3CWa5C4kA7a2ittWxHZPw==" spinCount="100000" sheet="1" selectLockedCells="1"/>
  <mergeCells count="186">
    <mergeCell ref="A9:S9"/>
    <mergeCell ref="A8:S8"/>
    <mergeCell ref="A7:S7"/>
    <mergeCell ref="A6:S6"/>
    <mergeCell ref="A13:S13"/>
    <mergeCell ref="A12:S12"/>
    <mergeCell ref="A11:S11"/>
    <mergeCell ref="T10:AG10"/>
    <mergeCell ref="A10:S10"/>
    <mergeCell ref="A91:AG91"/>
    <mergeCell ref="X67:Y67"/>
    <mergeCell ref="Z67:AD67"/>
    <mergeCell ref="K68:W68"/>
    <mergeCell ref="X68:Y68"/>
    <mergeCell ref="Z68:AD68"/>
    <mergeCell ref="I82:AF82"/>
    <mergeCell ref="D83:H83"/>
    <mergeCell ref="I83:AF83"/>
    <mergeCell ref="D86:H86"/>
    <mergeCell ref="I86:AF86"/>
    <mergeCell ref="D79:H79"/>
    <mergeCell ref="I79:AF79"/>
    <mergeCell ref="D87:H87"/>
    <mergeCell ref="I87:AF87"/>
    <mergeCell ref="D85:H85"/>
    <mergeCell ref="I85:AF85"/>
    <mergeCell ref="D81:H81"/>
    <mergeCell ref="I81:AF81"/>
    <mergeCell ref="I84:AF84"/>
    <mergeCell ref="B69:AF70"/>
    <mergeCell ref="AE72:AF72"/>
    <mergeCell ref="I80:AF80"/>
    <mergeCell ref="D84:H84"/>
    <mergeCell ref="M26:O26"/>
    <mergeCell ref="P26:U26"/>
    <mergeCell ref="V26:X26"/>
    <mergeCell ref="Y26:AD26"/>
    <mergeCell ref="AB55:AD55"/>
    <mergeCell ref="AB56:AD56"/>
    <mergeCell ref="B55:AA55"/>
    <mergeCell ref="B56:AA56"/>
    <mergeCell ref="B25:L26"/>
    <mergeCell ref="P25:U25"/>
    <mergeCell ref="V25:X25"/>
    <mergeCell ref="Y25:AD25"/>
    <mergeCell ref="AB54:AD54"/>
    <mergeCell ref="B54:AA54"/>
    <mergeCell ref="C28:L28"/>
    <mergeCell ref="V27:X27"/>
    <mergeCell ref="M27:O27"/>
    <mergeCell ref="D82:H82"/>
    <mergeCell ref="D80:H80"/>
    <mergeCell ref="M25:O25"/>
    <mergeCell ref="AE50:AF50"/>
    <mergeCell ref="AE59:AF59"/>
    <mergeCell ref="X59:Y59"/>
    <mergeCell ref="AE60:AF60"/>
    <mergeCell ref="AE61:AF61"/>
    <mergeCell ref="AE54:AF54"/>
    <mergeCell ref="AE55:AF55"/>
    <mergeCell ref="M41:AD41"/>
    <mergeCell ref="AE41:AF41"/>
    <mergeCell ref="M38:AD38"/>
    <mergeCell ref="M42:AD42"/>
    <mergeCell ref="AE42:AF42"/>
    <mergeCell ref="D77:H77"/>
    <mergeCell ref="AE68:AF68"/>
    <mergeCell ref="B59:J59"/>
    <mergeCell ref="K61:W61"/>
    <mergeCell ref="D78:H78"/>
    <mergeCell ref="I77:AF77"/>
    <mergeCell ref="I78:AF78"/>
    <mergeCell ref="AE73:AF74"/>
    <mergeCell ref="AE56:AF56"/>
    <mergeCell ref="AB2:AC2"/>
    <mergeCell ref="AE2:AF2"/>
    <mergeCell ref="T6:AG6"/>
    <mergeCell ref="T7:AG7"/>
    <mergeCell ref="T9:AG9"/>
    <mergeCell ref="AE33:AF33"/>
    <mergeCell ref="M35:AD35"/>
    <mergeCell ref="AE35:AF35"/>
    <mergeCell ref="A16:AG16"/>
    <mergeCell ref="B33:L33"/>
    <mergeCell ref="M33:AD33"/>
    <mergeCell ref="B32:L32"/>
    <mergeCell ref="M32:AD32"/>
    <mergeCell ref="T11:AG11"/>
    <mergeCell ref="A18:AG18"/>
    <mergeCell ref="P28:AD28"/>
    <mergeCell ref="M24:AD24"/>
    <mergeCell ref="AE24:AF24"/>
    <mergeCell ref="T13:AG13"/>
    <mergeCell ref="AE28:AF28"/>
    <mergeCell ref="M23:AD23"/>
    <mergeCell ref="AE23:AF23"/>
    <mergeCell ref="X2:Z2"/>
    <mergeCell ref="T12:AG12"/>
    <mergeCell ref="AE58:AF58"/>
    <mergeCell ref="B58:J58"/>
    <mergeCell ref="B41:L41"/>
    <mergeCell ref="B42:L42"/>
    <mergeCell ref="B38:L38"/>
    <mergeCell ref="B36:L37"/>
    <mergeCell ref="M45:AD45"/>
    <mergeCell ref="AE45:AF45"/>
    <mergeCell ref="B45:L45"/>
    <mergeCell ref="B50:L50"/>
    <mergeCell ref="M50:AD50"/>
    <mergeCell ref="B46:L46"/>
    <mergeCell ref="B51:L51"/>
    <mergeCell ref="M51:AD51"/>
    <mergeCell ref="AE36:AF37"/>
    <mergeCell ref="M37:X37"/>
    <mergeCell ref="Y37:AD37"/>
    <mergeCell ref="Z58:AD58"/>
    <mergeCell ref="AE25:AF25"/>
    <mergeCell ref="AE26:AF26"/>
    <mergeCell ref="AE51:AF51"/>
    <mergeCell ref="M46:AD46"/>
    <mergeCell ref="AE46:AF46"/>
    <mergeCell ref="AE27:AF27"/>
    <mergeCell ref="T8:AG8"/>
    <mergeCell ref="B74:J74"/>
    <mergeCell ref="B73:J73"/>
    <mergeCell ref="B72:J72"/>
    <mergeCell ref="B68:J68"/>
    <mergeCell ref="B60:J60"/>
    <mergeCell ref="B61:J61"/>
    <mergeCell ref="B62:J62"/>
    <mergeCell ref="A15:AG15"/>
    <mergeCell ref="A20:AG20"/>
    <mergeCell ref="B35:L35"/>
    <mergeCell ref="AE32:AF32"/>
    <mergeCell ref="AE38:AF38"/>
    <mergeCell ref="M36:X36"/>
    <mergeCell ref="Y36:AD36"/>
    <mergeCell ref="B23:L23"/>
    <mergeCell ref="B24:L24"/>
    <mergeCell ref="AA73:AD74"/>
    <mergeCell ref="AA72:AD72"/>
    <mergeCell ref="K74:Z74"/>
    <mergeCell ref="K58:W58"/>
    <mergeCell ref="Z59:AD59"/>
    <mergeCell ref="B27:L27"/>
    <mergeCell ref="P27:R27"/>
    <mergeCell ref="S27:U27"/>
    <mergeCell ref="M28:O28"/>
    <mergeCell ref="Y27:AA27"/>
    <mergeCell ref="AB27:AD27"/>
    <mergeCell ref="X61:Y61"/>
    <mergeCell ref="K59:W59"/>
    <mergeCell ref="K60:W60"/>
    <mergeCell ref="X60:Y60"/>
    <mergeCell ref="X58:Y58"/>
    <mergeCell ref="Z60:AD60"/>
    <mergeCell ref="B66:J66"/>
    <mergeCell ref="B67:J67"/>
    <mergeCell ref="K73:Z73"/>
    <mergeCell ref="K72:Z72"/>
    <mergeCell ref="K66:W66"/>
    <mergeCell ref="X66:Y66"/>
    <mergeCell ref="Z66:AD66"/>
    <mergeCell ref="K67:W67"/>
    <mergeCell ref="Z61:AD61"/>
    <mergeCell ref="K62:W62"/>
    <mergeCell ref="X62:Y62"/>
    <mergeCell ref="Z62:AD62"/>
    <mergeCell ref="K63:W63"/>
    <mergeCell ref="X63:Y63"/>
    <mergeCell ref="Z63:AD63"/>
    <mergeCell ref="K64:W64"/>
    <mergeCell ref="X64:Y64"/>
    <mergeCell ref="Z64:AD64"/>
    <mergeCell ref="AE66:AF66"/>
    <mergeCell ref="AE67:AF67"/>
    <mergeCell ref="AE62:AF62"/>
    <mergeCell ref="AE63:AF63"/>
    <mergeCell ref="AE64:AF64"/>
    <mergeCell ref="AE65:AF65"/>
    <mergeCell ref="B63:J63"/>
    <mergeCell ref="B64:J64"/>
    <mergeCell ref="B65:J65"/>
    <mergeCell ref="X65:Y65"/>
    <mergeCell ref="Z65:AD65"/>
    <mergeCell ref="K65:W65"/>
  </mergeCells>
  <phoneticPr fontId="1"/>
  <conditionalFormatting sqref="AB56:AD56">
    <cfRule type="expression" dxfId="14" priority="12">
      <formula>AB55="○"</formula>
    </cfRule>
  </conditionalFormatting>
  <conditionalFormatting sqref="AB55:AD55">
    <cfRule type="expression" dxfId="13" priority="11">
      <formula>AB56="○"</formula>
    </cfRule>
  </conditionalFormatting>
  <conditionalFormatting sqref="M28:O28">
    <cfRule type="expression" dxfId="12" priority="10">
      <formula>OR(OR($M$24="新規",$M$24=""),$V$26&lt;&gt;"○")</formula>
    </cfRule>
  </conditionalFormatting>
  <conditionalFormatting sqref="M33:AD33 M37:AD38">
    <cfRule type="expression" dxfId="11" priority="8">
      <formula>NOT(AND(NOT(ISBLANK($M$24)),NOT(ISBLANK($M$25)),NOT(ISBLANK($M$27)),NOT(ISBLANK($S$27)),NOT(ISBLANK($Y$27))))</formula>
    </cfRule>
  </conditionalFormatting>
  <conditionalFormatting sqref="M42:AD42">
    <cfRule type="expression" dxfId="10" priority="7">
      <formula>NOT(AND(NOT(ISBLANK($M$24)),NOT(ISBLANK($V$25)),NOT(ISBLANK($M$27)),NOT(ISBLANK($S$27)),NOT(ISBLANK($Y$27))))</formula>
    </cfRule>
  </conditionalFormatting>
  <conditionalFormatting sqref="M46:AD46">
    <cfRule type="expression" dxfId="9" priority="6">
      <formula>NOT(AND(NOT(ISBLANK($M$24)),NOT(ISBLANK($M$26)),NOT(ISBLANK($M$27)),NOT(ISBLANK($S$27)),NOT(ISBLANK($Y$27))))</formula>
    </cfRule>
  </conditionalFormatting>
  <conditionalFormatting sqref="M51:AD51 AB55:AD56 Z59:AD68 K73:AD74 K59:W68">
    <cfRule type="expression" dxfId="8" priority="5">
      <formula>NOT(AND(NOT(ISBLANK($M$24)),NOT(ISBLANK($V$26))))</formula>
    </cfRule>
  </conditionalFormatting>
  <conditionalFormatting sqref="M51:AD51">
    <cfRule type="expression" dxfId="7" priority="4">
      <formula>OR($M$24&lt;&gt;"新規",$V$26="")</formula>
    </cfRule>
  </conditionalFormatting>
  <conditionalFormatting sqref="Y27:AA27 S27:U27 M27:O27 M24:AD24">
    <cfRule type="expression" dxfId="6" priority="3">
      <formula>ISBLANK(M24)</formula>
    </cfRule>
  </conditionalFormatting>
  <conditionalFormatting sqref="V25:X26 M25:O26">
    <cfRule type="expression" dxfId="5" priority="2">
      <formula>AND(ISBLANK($M$25),ISBLANK($M$26),ISBLANK($V$25),ISBLANK($V$26))</formula>
    </cfRule>
  </conditionalFormatting>
  <conditionalFormatting sqref="M27:O27 S27:U27 Y27:AA27">
    <cfRule type="expression" dxfId="4" priority="1">
      <formula>AND($M$24="変更",$V$26="○")</formula>
    </cfRule>
  </conditionalFormatting>
  <dataValidations count="8">
    <dataValidation type="list" allowBlank="1" showInputMessage="1" showErrorMessage="1" sqref="AB55:AB56 M25:O26 V25:X26 M28:O28">
      <formula1>"○"</formula1>
    </dataValidation>
    <dataValidation type="list" allowBlank="1" showInputMessage="1" showErrorMessage="1" sqref="M24:AD24">
      <formula1>"新規,変更"</formula1>
    </dataValidation>
    <dataValidation type="custom" imeMode="halfAlpha" allowBlank="1" showInputMessage="1" showErrorMessage="1" errorTitle="形式エラー" error="半角数字4桁で御記入ください。" sqref="M27:O27">
      <formula1>AND(LEN(M27)=4,ISNUMBER(M27))</formula1>
    </dataValidation>
    <dataValidation type="whole" imeMode="halfAlpha" allowBlank="1" showInputMessage="1" showErrorMessage="1" errorTitle="形式エラー" error="半角数字で1～12の値を御記入ください。" sqref="S27:U27">
      <formula1>1</formula1>
      <formula2>12</formula2>
    </dataValidation>
    <dataValidation type="whole" imeMode="halfAlpha" allowBlank="1" showInputMessage="1" showErrorMessage="1" errorTitle="形式エラー" error="半角数字で1～31の値を御記入ください。" sqref="Y27:AA27">
      <formula1>1</formula1>
      <formula2>31</formula2>
    </dataValidation>
    <dataValidation type="custom" imeMode="disabled" allowBlank="1" showInputMessage="1" showErrorMessage="1" errorTitle="形式エラー" error="半角数字5桁で御記入ください。" sqref="M33:AD33 M42:AD42 Z59:AD68">
      <formula1>AND(LEN(M33)=LENB(M33),LEN(M33)=5)</formula1>
    </dataValidation>
    <dataValidation type="custom" imeMode="disabled" allowBlank="1" showInputMessage="1" showErrorMessage="1" errorTitle="形式エラー" error="半角数字7桁で御記入ください。" sqref="M38:AD38 M46:AD46">
      <formula1>AND(LEN(M38)=LENB(M38),LEN(M38)=7)</formula1>
    </dataValidation>
    <dataValidation type="custom" imeMode="disabled" allowBlank="1" showInputMessage="1" showErrorMessage="1" errorTitle="形式エラー" error="半角数字6桁で御記入ください。" sqref="M51:AD51">
      <formula1>AND(LEN(M51)=LENB(M51),LEN(M51)=6)</formula1>
    </dataValidation>
  </dataValidations>
  <pageMargins left="0.78740157480314965" right="0.78740157480314965" top="0.78740157480314965" bottom="1.1811023622047245" header="0.31496062992125984" footer="0.31496062992125984"/>
  <pageSetup paperSize="9" scale="90" fitToHeight="0" orientation="portrait" r:id="rId1"/>
  <headerFooter>
    <oddHeader xml:space="preserve">&amp;R&amp;10&amp;K000000SB0-B01&amp;7(2023年8月7日版)&amp;10
</oddHeader>
    <oddFooter>&amp;C&amp;10&amp;P / &amp;N</oddFooter>
  </headerFooter>
  <rowBreaks count="3" manualBreakCount="3">
    <brk id="29" max="32" man="1"/>
    <brk id="47" max="16383" man="1"/>
    <brk id="75"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253"/>
  <sheetViews>
    <sheetView zoomScale="70" zoomScaleNormal="70" workbookViewId="0">
      <pane xSplit="9" ySplit="10" topLeftCell="L11" activePane="bottomRight" state="frozen"/>
      <selection activeCell="X2" sqref="X2:Z2"/>
      <selection pane="topRight" activeCell="X2" sqref="X2:Z2"/>
      <selection pane="bottomLeft" activeCell="X2" sqref="X2:Z2"/>
      <selection pane="bottomRight"/>
    </sheetView>
  </sheetViews>
  <sheetFormatPr defaultRowHeight="18.75" x14ac:dyDescent="0.4"/>
  <cols>
    <col min="1" max="1" width="4.25" style="2" customWidth="1"/>
    <col min="2" max="2" width="22.625" style="2" customWidth="1"/>
    <col min="3" max="3" width="58.75" style="3" bestFit="1" customWidth="1"/>
    <col min="4" max="4" width="17.375" style="4" customWidth="1"/>
    <col min="5" max="5" width="8.25" style="4" customWidth="1"/>
    <col min="6" max="6" width="8.125" style="5" customWidth="1"/>
    <col min="7" max="8" width="8.25" style="2" customWidth="1"/>
    <col min="9" max="9" width="38.375" style="6" customWidth="1"/>
    <col min="10" max="10" width="16.375" style="7" customWidth="1"/>
    <col min="11" max="11" width="7.25" style="8" customWidth="1"/>
    <col min="12" max="12" width="29" style="2" customWidth="1"/>
    <col min="13" max="13" width="40.75" style="2" customWidth="1"/>
    <col min="14" max="14" width="55.875" style="9" customWidth="1"/>
    <col min="15" max="15" width="7.125" style="3" customWidth="1"/>
    <col min="16" max="20" width="7.125" style="4" customWidth="1"/>
    <col min="21" max="21" width="7.125" style="10" customWidth="1"/>
    <col min="22" max="22" width="7.125" style="4" customWidth="1"/>
    <col min="23" max="23" width="35.625" style="7" customWidth="1"/>
    <col min="24" max="16384" width="9" style="2"/>
  </cols>
  <sheetData>
    <row r="1" spans="2:23" ht="24.75" customHeight="1" x14ac:dyDescent="0.4"/>
    <row r="2" spans="2:23" customFormat="1" x14ac:dyDescent="0.4">
      <c r="B2" t="s">
        <v>93</v>
      </c>
      <c r="P2" s="11"/>
      <c r="Q2" s="11"/>
      <c r="R2" s="11"/>
      <c r="S2" s="11"/>
      <c r="T2" s="11"/>
      <c r="U2" s="11"/>
      <c r="V2" s="11"/>
    </row>
    <row r="3" spans="2:23" customFormat="1" x14ac:dyDescent="0.4">
      <c r="B3" t="s">
        <v>94</v>
      </c>
      <c r="C3" s="8" t="s">
        <v>95</v>
      </c>
      <c r="P3" s="11"/>
      <c r="Q3" s="11"/>
      <c r="R3" s="11"/>
      <c r="S3" s="11"/>
      <c r="T3" s="11"/>
      <c r="U3" s="11"/>
      <c r="V3" s="11"/>
    </row>
    <row r="4" spans="2:23" customFormat="1" x14ac:dyDescent="0.4">
      <c r="B4" t="s">
        <v>96</v>
      </c>
      <c r="C4" s="8" t="s">
        <v>97</v>
      </c>
      <c r="P4" s="11"/>
      <c r="Q4" s="11"/>
      <c r="R4" s="11"/>
      <c r="S4" s="11"/>
      <c r="T4" s="11"/>
      <c r="U4" s="11"/>
      <c r="V4" s="11"/>
    </row>
    <row r="5" spans="2:23" customFormat="1" x14ac:dyDescent="0.4">
      <c r="B5" t="s">
        <v>98</v>
      </c>
      <c r="C5" s="12">
        <v>11</v>
      </c>
      <c r="P5" s="11"/>
      <c r="Q5" s="11"/>
      <c r="R5" s="11"/>
      <c r="S5" s="11"/>
      <c r="T5" s="11"/>
      <c r="U5" s="11"/>
      <c r="V5" s="11"/>
    </row>
    <row r="6" spans="2:23" customFormat="1" x14ac:dyDescent="0.4">
      <c r="B6" t="s">
        <v>99</v>
      </c>
      <c r="C6" s="13">
        <v>252</v>
      </c>
      <c r="P6" s="11"/>
      <c r="Q6" s="11"/>
      <c r="R6" s="11"/>
      <c r="S6" s="11"/>
      <c r="T6" s="11"/>
      <c r="U6" s="11"/>
      <c r="V6" s="11"/>
    </row>
    <row r="7" spans="2:23" customFormat="1" ht="19.5" thickBot="1" x14ac:dyDescent="0.45">
      <c r="C7" s="12"/>
      <c r="P7" s="11"/>
      <c r="Q7" s="11"/>
      <c r="R7" s="11"/>
      <c r="S7" s="11"/>
      <c r="T7" s="11"/>
      <c r="U7" s="11"/>
      <c r="V7" s="11"/>
    </row>
    <row r="8" spans="2:23" ht="27.75" customHeight="1" x14ac:dyDescent="0.4">
      <c r="B8" t="s">
        <v>100</v>
      </c>
      <c r="C8" s="14"/>
      <c r="D8" s="15"/>
      <c r="E8" s="370" t="s">
        <v>101</v>
      </c>
      <c r="F8" s="371"/>
      <c r="G8" s="371"/>
      <c r="H8" s="371"/>
      <c r="I8" s="371"/>
      <c r="J8" s="371"/>
      <c r="K8" s="371" t="s">
        <v>102</v>
      </c>
      <c r="L8" s="371"/>
      <c r="M8" s="371"/>
      <c r="N8" s="371"/>
      <c r="O8" s="372" t="s">
        <v>103</v>
      </c>
      <c r="P8" s="373"/>
      <c r="Q8" s="373"/>
      <c r="R8" s="373"/>
      <c r="S8" s="373"/>
      <c r="T8" s="373"/>
      <c r="U8" s="373"/>
      <c r="V8" s="373"/>
      <c r="W8" s="374"/>
    </row>
    <row r="9" spans="2:23" ht="27.75" customHeight="1" x14ac:dyDescent="0.4">
      <c r="B9" s="16" t="s">
        <v>104</v>
      </c>
      <c r="C9" s="17" t="s">
        <v>105</v>
      </c>
      <c r="D9" s="18" t="s">
        <v>106</v>
      </c>
      <c r="E9" s="19" t="s">
        <v>107</v>
      </c>
      <c r="F9" s="20" t="s">
        <v>108</v>
      </c>
      <c r="G9" s="16" t="s">
        <v>109</v>
      </c>
      <c r="H9" s="16" t="s">
        <v>110</v>
      </c>
      <c r="I9" s="21" t="s">
        <v>111</v>
      </c>
      <c r="J9" s="22" t="s">
        <v>0</v>
      </c>
      <c r="K9" s="19" t="s">
        <v>112</v>
      </c>
      <c r="L9" s="23" t="s">
        <v>113</v>
      </c>
      <c r="M9" s="24" t="s">
        <v>114</v>
      </c>
      <c r="N9" s="22" t="s">
        <v>115</v>
      </c>
      <c r="O9" s="375" t="s">
        <v>116</v>
      </c>
      <c r="P9" s="376"/>
      <c r="Q9" s="377" t="s">
        <v>117</v>
      </c>
      <c r="R9" s="378"/>
      <c r="S9" s="378"/>
      <c r="T9" s="379"/>
      <c r="U9" s="23" t="s">
        <v>118</v>
      </c>
      <c r="V9" s="18" t="s">
        <v>119</v>
      </c>
      <c r="W9" s="22" t="s">
        <v>0</v>
      </c>
    </row>
    <row r="10" spans="2:23" s="1" customFormat="1" ht="113.25" customHeight="1" thickBot="1" x14ac:dyDescent="0.45">
      <c r="B10" s="25"/>
      <c r="C10" s="26" t="s">
        <v>120</v>
      </c>
      <c r="D10" s="27" t="s">
        <v>121</v>
      </c>
      <c r="E10" s="28"/>
      <c r="F10" s="29" t="s">
        <v>122</v>
      </c>
      <c r="G10" s="30" t="s">
        <v>123</v>
      </c>
      <c r="H10" s="31" t="s">
        <v>124</v>
      </c>
      <c r="I10" s="32" t="s">
        <v>125</v>
      </c>
      <c r="J10" s="33"/>
      <c r="K10" s="34" t="s">
        <v>126</v>
      </c>
      <c r="L10" s="35" t="s">
        <v>127</v>
      </c>
      <c r="M10" s="31" t="s">
        <v>128</v>
      </c>
      <c r="N10" s="27" t="s">
        <v>129</v>
      </c>
      <c r="O10" s="36" t="s">
        <v>130</v>
      </c>
      <c r="P10" s="37" t="s">
        <v>131</v>
      </c>
      <c r="Q10" s="38" t="s">
        <v>132</v>
      </c>
      <c r="R10" s="39" t="s">
        <v>96</v>
      </c>
      <c r="S10" s="39" t="s">
        <v>133</v>
      </c>
      <c r="T10" s="37" t="s">
        <v>134</v>
      </c>
      <c r="U10" s="40" t="s">
        <v>135</v>
      </c>
      <c r="V10" s="41" t="s">
        <v>136</v>
      </c>
      <c r="W10" s="33"/>
    </row>
    <row r="11" spans="2:23" s="57" customFormat="1" ht="38.25" thickTop="1" x14ac:dyDescent="0.4">
      <c r="B11" s="42">
        <v>1</v>
      </c>
      <c r="C11" s="43" t="s">
        <v>137</v>
      </c>
      <c r="D11" s="44" t="s">
        <v>27</v>
      </c>
      <c r="E11" s="45" t="s">
        <v>138</v>
      </c>
      <c r="F11" s="46" t="s">
        <v>139</v>
      </c>
      <c r="G11" s="42">
        <v>1</v>
      </c>
      <c r="H11" s="47">
        <v>1</v>
      </c>
      <c r="I11" s="48"/>
      <c r="J11" s="49"/>
      <c r="K11" s="50" t="s">
        <v>140</v>
      </c>
      <c r="L11" s="42" t="s">
        <v>141</v>
      </c>
      <c r="M11" s="47" t="s">
        <v>142</v>
      </c>
      <c r="N11" s="51" t="s">
        <v>143</v>
      </c>
      <c r="O11" s="52" t="s">
        <v>27</v>
      </c>
      <c r="P11" s="53" t="s">
        <v>27</v>
      </c>
      <c r="Q11" s="54" t="s">
        <v>144</v>
      </c>
      <c r="R11" s="55" t="s">
        <v>27</v>
      </c>
      <c r="S11" s="55" t="s">
        <v>27</v>
      </c>
      <c r="T11" s="53" t="s">
        <v>27</v>
      </c>
      <c r="U11" s="56"/>
      <c r="V11" s="44">
        <v>1</v>
      </c>
      <c r="W11" s="49"/>
    </row>
    <row r="12" spans="2:23" s="57" customFormat="1" ht="37.5" x14ac:dyDescent="0.4">
      <c r="B12" s="58">
        <v>2</v>
      </c>
      <c r="C12" s="59" t="s">
        <v>145</v>
      </c>
      <c r="D12" s="60" t="s">
        <v>27</v>
      </c>
      <c r="E12" s="61" t="s">
        <v>138</v>
      </c>
      <c r="F12" s="62" t="s">
        <v>146</v>
      </c>
      <c r="G12" s="58">
        <v>1</v>
      </c>
      <c r="H12" s="63">
        <v>2</v>
      </c>
      <c r="I12" s="64"/>
      <c r="J12" s="65"/>
      <c r="K12" s="66" t="s">
        <v>140</v>
      </c>
      <c r="L12" s="58" t="s">
        <v>141</v>
      </c>
      <c r="M12" s="63" t="s">
        <v>142</v>
      </c>
      <c r="N12" s="67" t="s">
        <v>147</v>
      </c>
      <c r="O12" s="68" t="s">
        <v>27</v>
      </c>
      <c r="P12" s="69" t="s">
        <v>27</v>
      </c>
      <c r="Q12" s="70" t="s">
        <v>144</v>
      </c>
      <c r="R12" s="71" t="s">
        <v>27</v>
      </c>
      <c r="S12" s="71" t="s">
        <v>27</v>
      </c>
      <c r="T12" s="69" t="s">
        <v>27</v>
      </c>
      <c r="U12" s="72"/>
      <c r="V12" s="73">
        <v>1</v>
      </c>
      <c r="W12" s="65"/>
    </row>
    <row r="13" spans="2:23" s="57" customFormat="1" ht="37.5" x14ac:dyDescent="0.4">
      <c r="B13" s="58">
        <v>3</v>
      </c>
      <c r="C13" s="59" t="s">
        <v>148</v>
      </c>
      <c r="D13" s="60" t="s">
        <v>27</v>
      </c>
      <c r="E13" s="61" t="s">
        <v>138</v>
      </c>
      <c r="F13" s="62" t="s">
        <v>146</v>
      </c>
      <c r="G13" s="58">
        <v>1</v>
      </c>
      <c r="H13" s="63">
        <v>3</v>
      </c>
      <c r="I13" s="64"/>
      <c r="J13" s="65"/>
      <c r="K13" s="66" t="s">
        <v>140</v>
      </c>
      <c r="L13" s="58" t="s">
        <v>141</v>
      </c>
      <c r="M13" s="63" t="s">
        <v>142</v>
      </c>
      <c r="N13" s="67" t="s">
        <v>147</v>
      </c>
      <c r="O13" s="68" t="s">
        <v>27</v>
      </c>
      <c r="P13" s="69" t="s">
        <v>27</v>
      </c>
      <c r="Q13" s="70" t="s">
        <v>144</v>
      </c>
      <c r="R13" s="71" t="s">
        <v>27</v>
      </c>
      <c r="S13" s="71" t="s">
        <v>27</v>
      </c>
      <c r="T13" s="69" t="s">
        <v>27</v>
      </c>
      <c r="U13" s="72"/>
      <c r="V13" s="73">
        <v>1</v>
      </c>
      <c r="W13" s="65"/>
    </row>
    <row r="14" spans="2:23" s="57" customFormat="1" ht="37.5" x14ac:dyDescent="0.4">
      <c r="B14" s="58">
        <v>4</v>
      </c>
      <c r="C14" s="59" t="s">
        <v>149</v>
      </c>
      <c r="D14" s="60" t="s">
        <v>27</v>
      </c>
      <c r="E14" s="61" t="s">
        <v>138</v>
      </c>
      <c r="F14" s="62" t="s">
        <v>146</v>
      </c>
      <c r="G14" s="58">
        <v>1</v>
      </c>
      <c r="H14" s="63">
        <v>4</v>
      </c>
      <c r="I14" s="64"/>
      <c r="J14" s="65"/>
      <c r="K14" s="66" t="s">
        <v>140</v>
      </c>
      <c r="L14" s="58" t="s">
        <v>141</v>
      </c>
      <c r="M14" s="63" t="s">
        <v>142</v>
      </c>
      <c r="N14" s="67" t="s">
        <v>147</v>
      </c>
      <c r="O14" s="68" t="s">
        <v>27</v>
      </c>
      <c r="P14" s="69" t="s">
        <v>27</v>
      </c>
      <c r="Q14" s="70" t="s">
        <v>144</v>
      </c>
      <c r="R14" s="71" t="s">
        <v>27</v>
      </c>
      <c r="S14" s="71" t="s">
        <v>27</v>
      </c>
      <c r="T14" s="69" t="s">
        <v>27</v>
      </c>
      <c r="U14" s="72"/>
      <c r="V14" s="60">
        <v>1</v>
      </c>
      <c r="W14" s="65"/>
    </row>
    <row r="15" spans="2:23" s="57" customFormat="1" ht="37.5" x14ac:dyDescent="0.4">
      <c r="B15" s="58">
        <v>5</v>
      </c>
      <c r="C15" s="59" t="s">
        <v>150</v>
      </c>
      <c r="D15" s="60" t="s">
        <v>27</v>
      </c>
      <c r="E15" s="61" t="s">
        <v>138</v>
      </c>
      <c r="F15" s="62" t="s">
        <v>146</v>
      </c>
      <c r="G15" s="58">
        <v>1</v>
      </c>
      <c r="H15" s="63">
        <v>5</v>
      </c>
      <c r="I15" s="64"/>
      <c r="J15" s="65"/>
      <c r="K15" s="66" t="s">
        <v>140</v>
      </c>
      <c r="L15" s="58" t="s">
        <v>141</v>
      </c>
      <c r="M15" s="63" t="s">
        <v>142</v>
      </c>
      <c r="N15" s="67" t="s">
        <v>147</v>
      </c>
      <c r="O15" s="68" t="s">
        <v>27</v>
      </c>
      <c r="P15" s="69" t="s">
        <v>27</v>
      </c>
      <c r="Q15" s="70" t="s">
        <v>144</v>
      </c>
      <c r="R15" s="71" t="s">
        <v>27</v>
      </c>
      <c r="S15" s="71" t="s">
        <v>27</v>
      </c>
      <c r="T15" s="69" t="s">
        <v>27</v>
      </c>
      <c r="U15" s="72"/>
      <c r="V15" s="60">
        <v>1</v>
      </c>
      <c r="W15" s="65"/>
    </row>
    <row r="16" spans="2:23" s="88" customFormat="1" ht="26.25" customHeight="1" x14ac:dyDescent="0.4">
      <c r="B16" s="74">
        <v>6</v>
      </c>
      <c r="C16" s="75" t="s">
        <v>151</v>
      </c>
      <c r="D16" s="76" t="s">
        <v>27</v>
      </c>
      <c r="E16" s="77" t="s">
        <v>138</v>
      </c>
      <c r="F16" s="78" t="s">
        <v>146</v>
      </c>
      <c r="G16" s="74">
        <v>1</v>
      </c>
      <c r="H16" s="63">
        <v>6</v>
      </c>
      <c r="I16" s="79">
        <v>613000</v>
      </c>
      <c r="J16" s="80"/>
      <c r="K16" s="81" t="s">
        <v>140</v>
      </c>
      <c r="L16" s="74" t="s">
        <v>141</v>
      </c>
      <c r="M16" s="75" t="s">
        <v>152</v>
      </c>
      <c r="N16" s="82"/>
      <c r="O16" s="83">
        <v>6</v>
      </c>
      <c r="P16" s="84" t="s">
        <v>153</v>
      </c>
      <c r="Q16" s="85" t="s">
        <v>154</v>
      </c>
      <c r="R16" s="86" t="s">
        <v>153</v>
      </c>
      <c r="S16" s="86">
        <v>6</v>
      </c>
      <c r="T16" s="84" t="s">
        <v>155</v>
      </c>
      <c r="U16" s="87"/>
      <c r="V16" s="60">
        <v>1</v>
      </c>
      <c r="W16" s="80"/>
    </row>
    <row r="17" spans="2:23" s="88" customFormat="1" ht="26.25" customHeight="1" x14ac:dyDescent="0.4">
      <c r="B17" s="89">
        <v>7</v>
      </c>
      <c r="C17" s="59" t="s">
        <v>156</v>
      </c>
      <c r="D17" s="90" t="s">
        <v>157</v>
      </c>
      <c r="E17" s="91" t="s">
        <v>138</v>
      </c>
      <c r="F17" s="92" t="s">
        <v>146</v>
      </c>
      <c r="G17" s="89">
        <v>1</v>
      </c>
      <c r="H17" s="63">
        <v>7</v>
      </c>
      <c r="I17" s="93" t="s">
        <v>158</v>
      </c>
      <c r="J17" s="94"/>
      <c r="K17" s="95" t="s">
        <v>140</v>
      </c>
      <c r="L17" s="89" t="s">
        <v>141</v>
      </c>
      <c r="M17" s="59" t="s">
        <v>159</v>
      </c>
      <c r="N17" s="96"/>
      <c r="O17" s="68">
        <v>3</v>
      </c>
      <c r="P17" s="97" t="s">
        <v>153</v>
      </c>
      <c r="Q17" s="98" t="s">
        <v>154</v>
      </c>
      <c r="R17" s="99" t="s">
        <v>160</v>
      </c>
      <c r="S17" s="99">
        <v>3</v>
      </c>
      <c r="T17" s="97" t="s">
        <v>161</v>
      </c>
      <c r="U17" s="100"/>
      <c r="V17" s="60">
        <v>1</v>
      </c>
      <c r="W17" s="94"/>
    </row>
    <row r="18" spans="2:23" s="88" customFormat="1" ht="75.75" x14ac:dyDescent="0.4">
      <c r="B18" s="89">
        <v>8</v>
      </c>
      <c r="C18" s="59" t="s">
        <v>162</v>
      </c>
      <c r="D18" s="90" t="s">
        <v>163</v>
      </c>
      <c r="E18" s="91" t="s">
        <v>138</v>
      </c>
      <c r="F18" s="92" t="s">
        <v>146</v>
      </c>
      <c r="G18" s="89">
        <v>1</v>
      </c>
      <c r="H18" s="63">
        <v>8</v>
      </c>
      <c r="I18" s="93">
        <f ca="1">INDIRECT("補記シート!D18")</f>
        <v>0</v>
      </c>
      <c r="J18" s="94"/>
      <c r="K18" s="95" t="s">
        <v>164</v>
      </c>
      <c r="L18" s="89" t="s">
        <v>141</v>
      </c>
      <c r="M18" s="101" t="s">
        <v>165</v>
      </c>
      <c r="N18" s="102"/>
      <c r="O18" s="68">
        <v>7</v>
      </c>
      <c r="P18" s="97" t="s">
        <v>153</v>
      </c>
      <c r="Q18" s="98" t="s">
        <v>154</v>
      </c>
      <c r="R18" s="99" t="s">
        <v>160</v>
      </c>
      <c r="S18" s="99">
        <v>7</v>
      </c>
      <c r="T18" s="97" t="s">
        <v>166</v>
      </c>
      <c r="U18" s="100"/>
      <c r="V18" s="60">
        <v>1</v>
      </c>
      <c r="W18" s="94"/>
    </row>
    <row r="19" spans="2:23" s="88" customFormat="1" ht="37.5" x14ac:dyDescent="0.4">
      <c r="B19" s="89">
        <v>9</v>
      </c>
      <c r="C19" s="59" t="s">
        <v>167</v>
      </c>
      <c r="D19" s="90" t="s">
        <v>1</v>
      </c>
      <c r="E19" s="91" t="s">
        <v>138</v>
      </c>
      <c r="F19" s="92" t="s">
        <v>146</v>
      </c>
      <c r="G19" s="89">
        <v>1</v>
      </c>
      <c r="H19" s="63">
        <v>9</v>
      </c>
      <c r="I19" s="93">
        <f ca="1">INDIRECT("補記シート!D19")</f>
        <v>0</v>
      </c>
      <c r="J19" s="94"/>
      <c r="K19" s="95" t="s">
        <v>164</v>
      </c>
      <c r="L19" s="89" t="s">
        <v>141</v>
      </c>
      <c r="M19" s="103" t="s">
        <v>168</v>
      </c>
      <c r="N19" s="96"/>
      <c r="O19" s="68">
        <v>8</v>
      </c>
      <c r="P19" s="97" t="s">
        <v>153</v>
      </c>
      <c r="Q19" s="98" t="s">
        <v>154</v>
      </c>
      <c r="R19" s="99" t="s">
        <v>160</v>
      </c>
      <c r="S19" s="99">
        <v>8</v>
      </c>
      <c r="T19" s="97" t="s">
        <v>155</v>
      </c>
      <c r="U19" s="100"/>
      <c r="V19" s="60">
        <v>1</v>
      </c>
      <c r="W19" s="94"/>
    </row>
    <row r="20" spans="2:23" s="88" customFormat="1" ht="72.75" customHeight="1" x14ac:dyDescent="0.4">
      <c r="B20" s="89">
        <v>10</v>
      </c>
      <c r="C20" s="59" t="s">
        <v>169</v>
      </c>
      <c r="D20" s="90" t="s">
        <v>1</v>
      </c>
      <c r="E20" s="91" t="s">
        <v>138</v>
      </c>
      <c r="F20" s="92" t="s">
        <v>146</v>
      </c>
      <c r="G20" s="89">
        <v>1</v>
      </c>
      <c r="H20" s="63">
        <v>10</v>
      </c>
      <c r="I20" s="93" t="str">
        <f ca="1">IF(ISBLANK(INDIRECT("参加形態別事項届出書!ｍ25"))=TRUE,"",IF(INDIRECT("参加形態別事項届出書!ｍ24")="新規",1,IF(INDIRECT("参加形態別事項届出書!ｍ24")="変更",2,"")))</f>
        <v/>
      </c>
      <c r="J20" s="94"/>
      <c r="K20" s="95" t="s">
        <v>170</v>
      </c>
      <c r="L20" s="104" t="s">
        <v>171</v>
      </c>
      <c r="M20" s="103" t="s">
        <v>172</v>
      </c>
      <c r="N20" s="96"/>
      <c r="O20" s="68">
        <v>1</v>
      </c>
      <c r="P20" s="97" t="s">
        <v>153</v>
      </c>
      <c r="Q20" s="98" t="s">
        <v>154</v>
      </c>
      <c r="R20" s="99" t="s">
        <v>160</v>
      </c>
      <c r="S20" s="99">
        <v>1</v>
      </c>
      <c r="T20" s="97" t="s">
        <v>155</v>
      </c>
      <c r="U20" s="100"/>
      <c r="V20" s="60">
        <v>1</v>
      </c>
      <c r="W20" s="94"/>
    </row>
    <row r="21" spans="2:23" s="88" customFormat="1" x14ac:dyDescent="0.4">
      <c r="B21" s="89">
        <v>11</v>
      </c>
      <c r="C21" s="59" t="s">
        <v>173</v>
      </c>
      <c r="D21" s="90" t="s">
        <v>27</v>
      </c>
      <c r="E21" s="91" t="s">
        <v>174</v>
      </c>
      <c r="F21" s="92" t="s">
        <v>146</v>
      </c>
      <c r="G21" s="89">
        <v>1</v>
      </c>
      <c r="H21" s="63">
        <v>11</v>
      </c>
      <c r="I21" s="93"/>
      <c r="J21" s="94"/>
      <c r="K21" s="95" t="s">
        <v>140</v>
      </c>
      <c r="L21" s="89" t="s">
        <v>141</v>
      </c>
      <c r="M21" s="59" t="s">
        <v>175</v>
      </c>
      <c r="N21" s="96"/>
      <c r="O21" s="68">
        <v>1</v>
      </c>
      <c r="P21" s="97" t="s">
        <v>153</v>
      </c>
      <c r="Q21" s="98" t="s">
        <v>176</v>
      </c>
      <c r="R21" s="99" t="s">
        <v>160</v>
      </c>
      <c r="S21" s="99">
        <v>1</v>
      </c>
      <c r="T21" s="97" t="s">
        <v>177</v>
      </c>
      <c r="U21" s="100"/>
      <c r="V21" s="60">
        <v>1</v>
      </c>
      <c r="W21" s="94"/>
    </row>
    <row r="22" spans="2:23" s="88" customFormat="1" ht="124.5" customHeight="1" x14ac:dyDescent="0.4">
      <c r="B22" s="89">
        <v>12</v>
      </c>
      <c r="C22" s="59" t="s">
        <v>178</v>
      </c>
      <c r="D22" s="90" t="s">
        <v>1</v>
      </c>
      <c r="E22" s="91" t="s">
        <v>179</v>
      </c>
      <c r="F22" s="92" t="s">
        <v>146</v>
      </c>
      <c r="G22" s="89">
        <v>1</v>
      </c>
      <c r="H22" s="63">
        <v>12</v>
      </c>
      <c r="I22" s="93" t="str">
        <f ca="1">IF(I20=1,TEXT(DATE(INDIRECT("参加形態別事項届出書!M27"),INDIRECT("参加形態別事項届出書!S27"),INDIRECT("参加形態別事項届出書!Y27")),"YYYYMMDD"),"")</f>
        <v/>
      </c>
      <c r="J22" s="94"/>
      <c r="K22" s="95" t="s">
        <v>170</v>
      </c>
      <c r="L22" s="104" t="s">
        <v>180</v>
      </c>
      <c r="M22" s="103" t="s">
        <v>181</v>
      </c>
      <c r="N22" s="96"/>
      <c r="O22" s="68">
        <v>8</v>
      </c>
      <c r="P22" s="97" t="s">
        <v>153</v>
      </c>
      <c r="Q22" s="98" t="s">
        <v>182</v>
      </c>
      <c r="R22" s="99" t="s">
        <v>160</v>
      </c>
      <c r="S22" s="99">
        <v>8</v>
      </c>
      <c r="T22" s="97" t="s">
        <v>155</v>
      </c>
      <c r="U22" s="100"/>
      <c r="V22" s="60">
        <v>1</v>
      </c>
      <c r="W22" s="94"/>
    </row>
    <row r="23" spans="2:23" s="88" customFormat="1" x14ac:dyDescent="0.4">
      <c r="B23" s="89">
        <v>13</v>
      </c>
      <c r="C23" s="59" t="s">
        <v>183</v>
      </c>
      <c r="D23" s="90" t="s">
        <v>157</v>
      </c>
      <c r="E23" s="91" t="s">
        <v>174</v>
      </c>
      <c r="F23" s="92" t="s">
        <v>146</v>
      </c>
      <c r="G23" s="89">
        <v>1</v>
      </c>
      <c r="H23" s="63">
        <v>13</v>
      </c>
      <c r="I23" s="93"/>
      <c r="J23" s="94"/>
      <c r="K23" s="95" t="s">
        <v>140</v>
      </c>
      <c r="L23" s="89" t="s">
        <v>141</v>
      </c>
      <c r="M23" s="59" t="s">
        <v>175</v>
      </c>
      <c r="N23" s="96"/>
      <c r="O23" s="68">
        <v>1</v>
      </c>
      <c r="P23" s="97" t="s">
        <v>153</v>
      </c>
      <c r="Q23" s="98" t="s">
        <v>176</v>
      </c>
      <c r="R23" s="99" t="s">
        <v>160</v>
      </c>
      <c r="S23" s="99">
        <v>1</v>
      </c>
      <c r="T23" s="97" t="s">
        <v>177</v>
      </c>
      <c r="U23" s="105"/>
      <c r="V23" s="60">
        <v>1</v>
      </c>
      <c r="W23" s="94"/>
    </row>
    <row r="24" spans="2:23" s="88" customFormat="1" x14ac:dyDescent="0.4">
      <c r="B24" s="89">
        <v>14</v>
      </c>
      <c r="C24" s="59" t="s">
        <v>184</v>
      </c>
      <c r="D24" s="90" t="s">
        <v>163</v>
      </c>
      <c r="E24" s="91" t="s">
        <v>179</v>
      </c>
      <c r="F24" s="92" t="s">
        <v>146</v>
      </c>
      <c r="G24" s="89">
        <v>1</v>
      </c>
      <c r="H24" s="63">
        <v>14</v>
      </c>
      <c r="I24" s="93">
        <v>29991231</v>
      </c>
      <c r="J24" s="94"/>
      <c r="K24" s="95" t="s">
        <v>140</v>
      </c>
      <c r="L24" s="89" t="s">
        <v>141</v>
      </c>
      <c r="M24" s="59" t="s">
        <v>185</v>
      </c>
      <c r="N24" s="96"/>
      <c r="O24" s="68">
        <v>8</v>
      </c>
      <c r="P24" s="97" t="s">
        <v>153</v>
      </c>
      <c r="Q24" s="98" t="s">
        <v>176</v>
      </c>
      <c r="R24" s="99" t="s">
        <v>160</v>
      </c>
      <c r="S24" s="99">
        <v>8</v>
      </c>
      <c r="T24" s="97" t="s">
        <v>155</v>
      </c>
      <c r="U24" s="100"/>
      <c r="V24" s="60">
        <v>1</v>
      </c>
      <c r="W24" s="94"/>
    </row>
    <row r="25" spans="2:23" s="88" customFormat="1" ht="67.5" customHeight="1" x14ac:dyDescent="0.4">
      <c r="B25" s="89">
        <v>15</v>
      </c>
      <c r="C25" s="59" t="s">
        <v>186</v>
      </c>
      <c r="D25" s="90" t="s">
        <v>157</v>
      </c>
      <c r="E25" s="91" t="s">
        <v>174</v>
      </c>
      <c r="F25" s="92" t="s">
        <v>146</v>
      </c>
      <c r="G25" s="89">
        <v>1</v>
      </c>
      <c r="H25" s="63">
        <v>15</v>
      </c>
      <c r="I25" s="93"/>
      <c r="J25" s="94"/>
      <c r="K25" s="95" t="s">
        <v>140</v>
      </c>
      <c r="L25" s="89" t="s">
        <v>141</v>
      </c>
      <c r="M25" s="59" t="s">
        <v>175</v>
      </c>
      <c r="N25" s="96"/>
      <c r="O25" s="68">
        <v>1</v>
      </c>
      <c r="P25" s="97" t="s">
        <v>153</v>
      </c>
      <c r="Q25" s="98" t="s">
        <v>176</v>
      </c>
      <c r="R25" s="99" t="s">
        <v>160</v>
      </c>
      <c r="S25" s="99">
        <v>1</v>
      </c>
      <c r="T25" s="97" t="s">
        <v>177</v>
      </c>
      <c r="U25" s="100"/>
      <c r="V25" s="60">
        <v>1</v>
      </c>
      <c r="W25" s="94"/>
    </row>
    <row r="26" spans="2:23" s="88" customFormat="1" ht="56.25" x14ac:dyDescent="0.4">
      <c r="B26" s="89">
        <v>16</v>
      </c>
      <c r="C26" s="59" t="s">
        <v>187</v>
      </c>
      <c r="D26" s="90" t="s">
        <v>163</v>
      </c>
      <c r="E26" s="91" t="s">
        <v>179</v>
      </c>
      <c r="F26" s="92" t="s">
        <v>146</v>
      </c>
      <c r="G26" s="89">
        <v>1</v>
      </c>
      <c r="H26" s="63">
        <v>16</v>
      </c>
      <c r="I26" s="93" t="str">
        <f ca="1">IF(INDIRECT("補記シート!D20")="","",INDIRECT("補記シート!D20"))</f>
        <v/>
      </c>
      <c r="J26" s="94"/>
      <c r="K26" s="95" t="s">
        <v>164</v>
      </c>
      <c r="L26" s="89" t="s">
        <v>141</v>
      </c>
      <c r="M26" s="103" t="s">
        <v>188</v>
      </c>
      <c r="N26" s="96" t="s">
        <v>189</v>
      </c>
      <c r="O26" s="68">
        <v>7</v>
      </c>
      <c r="P26" s="97" t="s">
        <v>153</v>
      </c>
      <c r="Q26" s="98" t="s">
        <v>176</v>
      </c>
      <c r="R26" s="99" t="s">
        <v>160</v>
      </c>
      <c r="S26" s="99">
        <v>7</v>
      </c>
      <c r="T26" s="97" t="s">
        <v>166</v>
      </c>
      <c r="U26" s="105"/>
      <c r="V26" s="60">
        <v>1</v>
      </c>
      <c r="W26" s="94"/>
    </row>
    <row r="27" spans="2:23" s="88" customFormat="1" ht="28.5" customHeight="1" x14ac:dyDescent="0.4">
      <c r="B27" s="89">
        <v>17</v>
      </c>
      <c r="C27" s="59" t="s">
        <v>190</v>
      </c>
      <c r="D27" s="90" t="s">
        <v>157</v>
      </c>
      <c r="E27" s="91" t="s">
        <v>174</v>
      </c>
      <c r="F27" s="92" t="s">
        <v>146</v>
      </c>
      <c r="G27" s="89">
        <v>1</v>
      </c>
      <c r="H27" s="63">
        <v>17</v>
      </c>
      <c r="I27" s="93"/>
      <c r="J27" s="94"/>
      <c r="K27" s="95" t="s">
        <v>140</v>
      </c>
      <c r="L27" s="89" t="s">
        <v>141</v>
      </c>
      <c r="M27" s="59" t="s">
        <v>175</v>
      </c>
      <c r="N27" s="96"/>
      <c r="O27" s="68">
        <v>1</v>
      </c>
      <c r="P27" s="97" t="s">
        <v>153</v>
      </c>
      <c r="Q27" s="98" t="s">
        <v>176</v>
      </c>
      <c r="R27" s="99" t="s">
        <v>160</v>
      </c>
      <c r="S27" s="99">
        <v>1</v>
      </c>
      <c r="T27" s="97" t="s">
        <v>177</v>
      </c>
      <c r="U27" s="100"/>
      <c r="V27" s="60">
        <v>1</v>
      </c>
      <c r="W27" s="94"/>
    </row>
    <row r="28" spans="2:23" s="88" customFormat="1" ht="87.75" customHeight="1" x14ac:dyDescent="0.4">
      <c r="B28" s="89">
        <v>18</v>
      </c>
      <c r="C28" s="59" t="s">
        <v>191</v>
      </c>
      <c r="D28" s="90" t="s">
        <v>163</v>
      </c>
      <c r="E28" s="91" t="s">
        <v>179</v>
      </c>
      <c r="F28" s="92" t="s">
        <v>146</v>
      </c>
      <c r="G28" s="89">
        <v>1</v>
      </c>
      <c r="H28" s="63">
        <v>18</v>
      </c>
      <c r="I28" s="93" t="str">
        <f ca="1">IF(INDIRECT("補記シート!D21")="","",INDIRECT("補記シート!D21"))</f>
        <v/>
      </c>
      <c r="J28" s="94"/>
      <c r="K28" s="95" t="s">
        <v>164</v>
      </c>
      <c r="L28" s="89" t="s">
        <v>141</v>
      </c>
      <c r="M28" s="101" t="s">
        <v>192</v>
      </c>
      <c r="N28" s="96" t="s">
        <v>472</v>
      </c>
      <c r="O28" s="68">
        <v>7</v>
      </c>
      <c r="P28" s="97" t="s">
        <v>153</v>
      </c>
      <c r="Q28" s="98" t="s">
        <v>182</v>
      </c>
      <c r="R28" s="99" t="s">
        <v>160</v>
      </c>
      <c r="S28" s="99">
        <v>7</v>
      </c>
      <c r="T28" s="97" t="s">
        <v>166</v>
      </c>
      <c r="U28" s="100"/>
      <c r="V28" s="60">
        <v>1</v>
      </c>
      <c r="W28" s="94"/>
    </row>
    <row r="29" spans="2:23" s="88" customFormat="1" x14ac:dyDescent="0.4">
      <c r="B29" s="89">
        <v>19</v>
      </c>
      <c r="C29" s="59" t="s">
        <v>193</v>
      </c>
      <c r="D29" s="90" t="s">
        <v>157</v>
      </c>
      <c r="E29" s="91" t="s">
        <v>174</v>
      </c>
      <c r="F29" s="92" t="s">
        <v>146</v>
      </c>
      <c r="G29" s="89">
        <v>1</v>
      </c>
      <c r="H29" s="63">
        <v>19</v>
      </c>
      <c r="I29" s="93"/>
      <c r="J29" s="94"/>
      <c r="K29" s="95" t="s">
        <v>140</v>
      </c>
      <c r="L29" s="89" t="s">
        <v>141</v>
      </c>
      <c r="M29" s="59" t="s">
        <v>175</v>
      </c>
      <c r="N29" s="96"/>
      <c r="O29" s="68">
        <v>1</v>
      </c>
      <c r="P29" s="97" t="s">
        <v>153</v>
      </c>
      <c r="Q29" s="98" t="s">
        <v>176</v>
      </c>
      <c r="R29" s="99" t="s">
        <v>160</v>
      </c>
      <c r="S29" s="99">
        <v>1</v>
      </c>
      <c r="T29" s="97" t="s">
        <v>177</v>
      </c>
      <c r="U29" s="100"/>
      <c r="V29" s="60">
        <v>1</v>
      </c>
      <c r="W29" s="94"/>
    </row>
    <row r="30" spans="2:23" s="88" customFormat="1" ht="75.75" x14ac:dyDescent="0.4">
      <c r="B30" s="89">
        <v>20</v>
      </c>
      <c r="C30" s="59" t="s">
        <v>194</v>
      </c>
      <c r="D30" s="90" t="s">
        <v>163</v>
      </c>
      <c r="E30" s="91" t="s">
        <v>179</v>
      </c>
      <c r="F30" s="92" t="s">
        <v>146</v>
      </c>
      <c r="G30" s="89">
        <v>1</v>
      </c>
      <c r="H30" s="63">
        <v>20</v>
      </c>
      <c r="I30" s="93" t="str">
        <f ca="1">IF(INDIRECT("補記シート!H20")="","",INDIRECT("補記シート!H20"))</f>
        <v/>
      </c>
      <c r="J30" s="94"/>
      <c r="K30" s="95" t="s">
        <v>164</v>
      </c>
      <c r="L30" s="89" t="s">
        <v>141</v>
      </c>
      <c r="M30" s="101" t="s">
        <v>165</v>
      </c>
      <c r="N30" s="96"/>
      <c r="O30" s="68">
        <v>7</v>
      </c>
      <c r="P30" s="97" t="s">
        <v>153</v>
      </c>
      <c r="Q30" s="98" t="s">
        <v>176</v>
      </c>
      <c r="R30" s="99" t="s">
        <v>160</v>
      </c>
      <c r="S30" s="99">
        <v>7</v>
      </c>
      <c r="T30" s="97" t="s">
        <v>166</v>
      </c>
      <c r="U30" s="100"/>
      <c r="V30" s="60">
        <v>1</v>
      </c>
      <c r="W30" s="94"/>
    </row>
    <row r="31" spans="2:23" s="88" customFormat="1" x14ac:dyDescent="0.4">
      <c r="B31" s="89">
        <v>21</v>
      </c>
      <c r="C31" s="59" t="s">
        <v>195</v>
      </c>
      <c r="D31" s="90" t="s">
        <v>157</v>
      </c>
      <c r="E31" s="91" t="s">
        <v>174</v>
      </c>
      <c r="F31" s="92" t="s">
        <v>146</v>
      </c>
      <c r="G31" s="89">
        <v>1</v>
      </c>
      <c r="H31" s="63">
        <v>21</v>
      </c>
      <c r="I31" s="93"/>
      <c r="J31" s="94"/>
      <c r="K31" s="95" t="s">
        <v>140</v>
      </c>
      <c r="L31" s="89" t="s">
        <v>141</v>
      </c>
      <c r="M31" s="59" t="s">
        <v>175</v>
      </c>
      <c r="N31" s="96"/>
      <c r="O31" s="68">
        <v>1</v>
      </c>
      <c r="P31" s="97" t="s">
        <v>153</v>
      </c>
      <c r="Q31" s="98" t="s">
        <v>176</v>
      </c>
      <c r="R31" s="99" t="s">
        <v>160</v>
      </c>
      <c r="S31" s="99">
        <v>1</v>
      </c>
      <c r="T31" s="97" t="s">
        <v>177</v>
      </c>
      <c r="U31" s="100"/>
      <c r="V31" s="60">
        <v>1</v>
      </c>
      <c r="W31" s="94"/>
    </row>
    <row r="32" spans="2:23" s="88" customFormat="1" ht="75.75" x14ac:dyDescent="0.4">
      <c r="B32" s="106">
        <v>22</v>
      </c>
      <c r="C32" s="107" t="s">
        <v>196</v>
      </c>
      <c r="D32" s="108" t="s">
        <v>163</v>
      </c>
      <c r="E32" s="109" t="s">
        <v>179</v>
      </c>
      <c r="F32" s="110" t="s">
        <v>146</v>
      </c>
      <c r="G32" s="106">
        <v>1</v>
      </c>
      <c r="H32" s="63">
        <v>22</v>
      </c>
      <c r="I32" s="93" t="str">
        <f ca="1">IF(INDIRECT("補記シート!H21")="","",INDIRECT("補記シート!H21"))</f>
        <v/>
      </c>
      <c r="J32" s="111"/>
      <c r="K32" s="112" t="s">
        <v>164</v>
      </c>
      <c r="L32" s="106" t="s">
        <v>141</v>
      </c>
      <c r="M32" s="101" t="s">
        <v>165</v>
      </c>
      <c r="N32" s="124"/>
      <c r="O32" s="113">
        <v>7</v>
      </c>
      <c r="P32" s="114" t="s">
        <v>153</v>
      </c>
      <c r="Q32" s="115" t="s">
        <v>176</v>
      </c>
      <c r="R32" s="116" t="s">
        <v>160</v>
      </c>
      <c r="S32" s="116">
        <v>7</v>
      </c>
      <c r="T32" s="114" t="s">
        <v>166</v>
      </c>
      <c r="U32" s="117"/>
      <c r="V32" s="60">
        <v>1</v>
      </c>
      <c r="W32" s="111"/>
    </row>
    <row r="33" spans="2:23" s="88" customFormat="1" x14ac:dyDescent="0.4">
      <c r="B33" s="89">
        <v>23</v>
      </c>
      <c r="C33" s="59" t="s">
        <v>197</v>
      </c>
      <c r="D33" s="90" t="s">
        <v>157</v>
      </c>
      <c r="E33" s="91" t="s">
        <v>138</v>
      </c>
      <c r="F33" s="92" t="s">
        <v>146</v>
      </c>
      <c r="G33" s="89">
        <v>1</v>
      </c>
      <c r="H33" s="63">
        <v>23</v>
      </c>
      <c r="I33" s="93"/>
      <c r="J33" s="94"/>
      <c r="K33" s="95" t="s">
        <v>140</v>
      </c>
      <c r="L33" s="106" t="s">
        <v>198</v>
      </c>
      <c r="M33" s="59" t="s">
        <v>199</v>
      </c>
      <c r="N33" s="96"/>
      <c r="O33" s="68" t="s">
        <v>200</v>
      </c>
      <c r="P33" s="97" t="s">
        <v>153</v>
      </c>
      <c r="Q33" s="98" t="s">
        <v>144</v>
      </c>
      <c r="R33" s="99" t="s">
        <v>157</v>
      </c>
      <c r="S33" s="99" t="s">
        <v>157</v>
      </c>
      <c r="T33" s="97" t="s">
        <v>157</v>
      </c>
      <c r="U33" s="100"/>
      <c r="V33" s="60">
        <v>1</v>
      </c>
      <c r="W33" s="94"/>
    </row>
    <row r="34" spans="2:23" s="88" customFormat="1" ht="37.5" x14ac:dyDescent="0.4">
      <c r="B34" s="89">
        <v>24</v>
      </c>
      <c r="C34" s="59" t="s">
        <v>201</v>
      </c>
      <c r="D34" s="90" t="s">
        <v>157</v>
      </c>
      <c r="E34" s="91" t="s">
        <v>202</v>
      </c>
      <c r="F34" s="92" t="s">
        <v>146</v>
      </c>
      <c r="G34" s="89">
        <v>1</v>
      </c>
      <c r="H34" s="63">
        <v>24</v>
      </c>
      <c r="I34" s="93" t="str">
        <f ca="1">IF(INDIRECT("参加形態別事項届出書!ｍ33")="","",INDIRECT("参加形態別事項届出書!ｍ33"))</f>
        <v/>
      </c>
      <c r="J34" s="94"/>
      <c r="K34" s="95" t="s">
        <v>170</v>
      </c>
      <c r="L34" s="118" t="s">
        <v>203</v>
      </c>
      <c r="M34" s="103" t="s">
        <v>203</v>
      </c>
      <c r="N34" s="96"/>
      <c r="O34" s="68">
        <v>5</v>
      </c>
      <c r="P34" s="97" t="s">
        <v>153</v>
      </c>
      <c r="Q34" s="98" t="s">
        <v>144</v>
      </c>
      <c r="R34" s="99" t="s">
        <v>157</v>
      </c>
      <c r="S34" s="99" t="s">
        <v>157</v>
      </c>
      <c r="T34" s="97" t="s">
        <v>157</v>
      </c>
      <c r="U34" s="100"/>
      <c r="V34" s="60">
        <v>1</v>
      </c>
      <c r="W34" s="94"/>
    </row>
    <row r="35" spans="2:23" s="88" customFormat="1" ht="58.5" customHeight="1" x14ac:dyDescent="0.4">
      <c r="B35" s="89">
        <v>25</v>
      </c>
      <c r="C35" s="59" t="s">
        <v>204</v>
      </c>
      <c r="D35" s="90" t="s">
        <v>157</v>
      </c>
      <c r="E35" s="91" t="s">
        <v>205</v>
      </c>
      <c r="F35" s="92" t="s">
        <v>146</v>
      </c>
      <c r="G35" s="89">
        <v>1</v>
      </c>
      <c r="H35" s="63">
        <v>25</v>
      </c>
      <c r="I35" s="93"/>
      <c r="J35" s="94"/>
      <c r="K35" s="95" t="s">
        <v>206</v>
      </c>
      <c r="L35" s="106" t="s">
        <v>141</v>
      </c>
      <c r="M35" s="59" t="s">
        <v>199</v>
      </c>
      <c r="N35" s="96" t="s">
        <v>473</v>
      </c>
      <c r="O35" s="68" t="s">
        <v>207</v>
      </c>
      <c r="P35" s="97" t="s">
        <v>153</v>
      </c>
      <c r="Q35" s="98" t="s">
        <v>144</v>
      </c>
      <c r="R35" s="99" t="s">
        <v>157</v>
      </c>
      <c r="S35" s="99" t="s">
        <v>157</v>
      </c>
      <c r="T35" s="97" t="s">
        <v>157</v>
      </c>
      <c r="U35" s="100"/>
      <c r="V35" s="60">
        <v>1</v>
      </c>
      <c r="W35" s="94"/>
    </row>
    <row r="36" spans="2:23" s="88" customFormat="1" ht="58.5" customHeight="1" x14ac:dyDescent="0.4">
      <c r="B36" s="89">
        <v>26</v>
      </c>
      <c r="C36" s="59" t="s">
        <v>208</v>
      </c>
      <c r="D36" s="90" t="s">
        <v>157</v>
      </c>
      <c r="E36" s="91" t="s">
        <v>202</v>
      </c>
      <c r="F36" s="92" t="s">
        <v>146</v>
      </c>
      <c r="G36" s="89">
        <v>1</v>
      </c>
      <c r="H36" s="63">
        <v>26</v>
      </c>
      <c r="I36" s="93" t="str">
        <f ca="1">IF(INDIRECT("参加形態別事項届出書!ｍ38")="","",INDIRECT("参加形態別事項届出書!ｍ38"))</f>
        <v/>
      </c>
      <c r="J36" s="94"/>
      <c r="K36" s="95" t="s">
        <v>209</v>
      </c>
      <c r="L36" s="118" t="s">
        <v>210</v>
      </c>
      <c r="M36" s="103" t="s">
        <v>210</v>
      </c>
      <c r="N36" s="119"/>
      <c r="O36" s="68">
        <v>7</v>
      </c>
      <c r="P36" s="97" t="s">
        <v>153</v>
      </c>
      <c r="Q36" s="98" t="s">
        <v>144</v>
      </c>
      <c r="R36" s="99" t="s">
        <v>157</v>
      </c>
      <c r="S36" s="99" t="s">
        <v>157</v>
      </c>
      <c r="T36" s="97" t="s">
        <v>157</v>
      </c>
      <c r="U36" s="100"/>
      <c r="V36" s="60">
        <v>1</v>
      </c>
      <c r="W36" s="94"/>
    </row>
    <row r="37" spans="2:23" s="88" customFormat="1" ht="58.5" customHeight="1" x14ac:dyDescent="0.4">
      <c r="B37" s="89">
        <v>27</v>
      </c>
      <c r="C37" s="59" t="s">
        <v>211</v>
      </c>
      <c r="D37" s="90" t="s">
        <v>157</v>
      </c>
      <c r="E37" s="91" t="s">
        <v>205</v>
      </c>
      <c r="F37" s="92" t="s">
        <v>146</v>
      </c>
      <c r="G37" s="89">
        <v>1</v>
      </c>
      <c r="H37" s="63">
        <v>27</v>
      </c>
      <c r="I37" s="120" t="str">
        <f ca="1">IF(INDIRECT("補記シート!D22")="","",INDIRECT("補記シート!D22"))</f>
        <v/>
      </c>
      <c r="J37" s="94"/>
      <c r="K37" s="95" t="s">
        <v>212</v>
      </c>
      <c r="L37" s="106" t="s">
        <v>141</v>
      </c>
      <c r="M37" s="103" t="s">
        <v>213</v>
      </c>
      <c r="N37" s="96"/>
      <c r="O37" s="68">
        <v>10</v>
      </c>
      <c r="P37" s="97" t="s">
        <v>153</v>
      </c>
      <c r="Q37" s="98" t="s">
        <v>144</v>
      </c>
      <c r="R37" s="99" t="s">
        <v>157</v>
      </c>
      <c r="S37" s="99" t="s">
        <v>157</v>
      </c>
      <c r="T37" s="97" t="s">
        <v>157</v>
      </c>
      <c r="U37" s="100"/>
      <c r="V37" s="60">
        <v>1</v>
      </c>
      <c r="W37" s="94"/>
    </row>
    <row r="38" spans="2:23" s="88" customFormat="1" ht="112.5" x14ac:dyDescent="0.4">
      <c r="B38" s="89">
        <v>28</v>
      </c>
      <c r="C38" s="59" t="s">
        <v>214</v>
      </c>
      <c r="D38" s="90" t="s">
        <v>157</v>
      </c>
      <c r="E38" s="91" t="s">
        <v>202</v>
      </c>
      <c r="F38" s="92" t="s">
        <v>146</v>
      </c>
      <c r="G38" s="89">
        <v>1</v>
      </c>
      <c r="H38" s="63">
        <v>28</v>
      </c>
      <c r="I38" s="120" t="str">
        <f ca="1">IF(I22="","",LEFT(I22,4)&amp;"/"&amp;MID(I22,5,2)&amp;"/"&amp;RIGHT(I22,2))</f>
        <v/>
      </c>
      <c r="J38" s="94"/>
      <c r="K38" s="95" t="s">
        <v>215</v>
      </c>
      <c r="L38" s="106" t="s">
        <v>141</v>
      </c>
      <c r="M38" s="103" t="s">
        <v>483</v>
      </c>
      <c r="N38" s="96"/>
      <c r="O38" s="68">
        <v>10</v>
      </c>
      <c r="P38" s="97" t="s">
        <v>153</v>
      </c>
      <c r="Q38" s="98" t="s">
        <v>144</v>
      </c>
      <c r="R38" s="99" t="s">
        <v>157</v>
      </c>
      <c r="S38" s="99" t="s">
        <v>157</v>
      </c>
      <c r="T38" s="97" t="s">
        <v>157</v>
      </c>
      <c r="U38" s="100"/>
      <c r="V38" s="60">
        <v>1</v>
      </c>
      <c r="W38" s="94"/>
    </row>
    <row r="39" spans="2:23" s="88" customFormat="1" ht="56.25" x14ac:dyDescent="0.4">
      <c r="B39" s="89">
        <v>29</v>
      </c>
      <c r="C39" s="59" t="s">
        <v>216</v>
      </c>
      <c r="D39" s="90" t="s">
        <v>157</v>
      </c>
      <c r="E39" s="91" t="s">
        <v>205</v>
      </c>
      <c r="F39" s="92" t="s">
        <v>146</v>
      </c>
      <c r="G39" s="89">
        <v>1</v>
      </c>
      <c r="H39" s="63">
        <v>29</v>
      </c>
      <c r="I39" s="120" t="str">
        <f ca="1">LEFT(I19,4)&amp;"/"&amp;MID(I19,5,2)&amp;"/"&amp;RIGHT(I19,2)</f>
        <v>0//0</v>
      </c>
      <c r="J39" s="94"/>
      <c r="K39" s="95" t="s">
        <v>215</v>
      </c>
      <c r="L39" s="106" t="s">
        <v>141</v>
      </c>
      <c r="M39" s="103" t="s">
        <v>484</v>
      </c>
      <c r="N39" s="96"/>
      <c r="O39" s="68">
        <v>10</v>
      </c>
      <c r="P39" s="97" t="s">
        <v>153</v>
      </c>
      <c r="Q39" s="98" t="s">
        <v>144</v>
      </c>
      <c r="R39" s="99" t="s">
        <v>157</v>
      </c>
      <c r="S39" s="99" t="s">
        <v>157</v>
      </c>
      <c r="T39" s="97" t="s">
        <v>157</v>
      </c>
      <c r="U39" s="100"/>
      <c r="V39" s="60">
        <v>1</v>
      </c>
      <c r="W39" s="94"/>
    </row>
    <row r="40" spans="2:23" s="88" customFormat="1" ht="60" customHeight="1" x14ac:dyDescent="0.4">
      <c r="B40" s="89">
        <v>30</v>
      </c>
      <c r="C40" s="59" t="s">
        <v>217</v>
      </c>
      <c r="D40" s="90" t="s">
        <v>157</v>
      </c>
      <c r="E40" s="91" t="s">
        <v>205</v>
      </c>
      <c r="F40" s="92" t="s">
        <v>146</v>
      </c>
      <c r="G40" s="89">
        <v>1</v>
      </c>
      <c r="H40" s="63">
        <v>30</v>
      </c>
      <c r="I40" s="120">
        <v>401768</v>
      </c>
      <c r="J40" s="121"/>
      <c r="K40" s="95" t="s">
        <v>218</v>
      </c>
      <c r="L40" s="106" t="s">
        <v>141</v>
      </c>
      <c r="M40" s="59" t="s">
        <v>219</v>
      </c>
      <c r="N40" s="96"/>
      <c r="O40" s="68">
        <v>10</v>
      </c>
      <c r="P40" s="97" t="s">
        <v>153</v>
      </c>
      <c r="Q40" s="98" t="s">
        <v>144</v>
      </c>
      <c r="R40" s="99" t="s">
        <v>157</v>
      </c>
      <c r="S40" s="99" t="s">
        <v>157</v>
      </c>
      <c r="T40" s="97" t="s">
        <v>157</v>
      </c>
      <c r="U40" s="100"/>
      <c r="V40" s="60">
        <v>1</v>
      </c>
      <c r="W40" s="121"/>
    </row>
    <row r="41" spans="2:23" s="88" customFormat="1" ht="60" customHeight="1" thickBot="1" x14ac:dyDescent="0.45">
      <c r="B41" s="106">
        <v>31</v>
      </c>
      <c r="C41" s="107" t="s">
        <v>220</v>
      </c>
      <c r="D41" s="108" t="s">
        <v>157</v>
      </c>
      <c r="E41" s="109" t="s">
        <v>205</v>
      </c>
      <c r="F41" s="110" t="s">
        <v>146</v>
      </c>
      <c r="G41" s="106">
        <v>1</v>
      </c>
      <c r="H41" s="107">
        <v>31</v>
      </c>
      <c r="I41" s="122">
        <v>401768</v>
      </c>
      <c r="J41" s="123"/>
      <c r="K41" s="112" t="s">
        <v>206</v>
      </c>
      <c r="L41" s="106" t="s">
        <v>198</v>
      </c>
      <c r="M41" s="107" t="s">
        <v>219</v>
      </c>
      <c r="N41" s="124"/>
      <c r="O41" s="113">
        <v>10</v>
      </c>
      <c r="P41" s="114" t="s">
        <v>153</v>
      </c>
      <c r="Q41" s="115" t="s">
        <v>144</v>
      </c>
      <c r="R41" s="116" t="s">
        <v>157</v>
      </c>
      <c r="S41" s="116" t="s">
        <v>157</v>
      </c>
      <c r="T41" s="114" t="s">
        <v>157</v>
      </c>
      <c r="U41" s="125"/>
      <c r="V41" s="60">
        <v>1</v>
      </c>
      <c r="W41" s="123"/>
    </row>
    <row r="42" spans="2:23" s="57" customFormat="1" ht="37.5" x14ac:dyDescent="0.4">
      <c r="B42" s="126">
        <v>32</v>
      </c>
      <c r="C42" s="127" t="s">
        <v>137</v>
      </c>
      <c r="D42" s="128" t="s">
        <v>27</v>
      </c>
      <c r="E42" s="129" t="s">
        <v>138</v>
      </c>
      <c r="F42" s="130" t="s">
        <v>221</v>
      </c>
      <c r="G42" s="126">
        <v>1</v>
      </c>
      <c r="H42" s="131">
        <v>1</v>
      </c>
      <c r="I42" s="132"/>
      <c r="J42" s="133"/>
      <c r="K42" s="134" t="s">
        <v>140</v>
      </c>
      <c r="L42" s="126" t="s">
        <v>141</v>
      </c>
      <c r="M42" s="131" t="s">
        <v>142</v>
      </c>
      <c r="N42" s="135" t="s">
        <v>143</v>
      </c>
      <c r="O42" s="136" t="s">
        <v>27</v>
      </c>
      <c r="P42" s="137" t="s">
        <v>27</v>
      </c>
      <c r="Q42" s="138" t="s">
        <v>144</v>
      </c>
      <c r="R42" s="139" t="s">
        <v>27</v>
      </c>
      <c r="S42" s="139" t="s">
        <v>27</v>
      </c>
      <c r="T42" s="137" t="s">
        <v>27</v>
      </c>
      <c r="U42" s="140"/>
      <c r="V42" s="128">
        <v>1</v>
      </c>
      <c r="W42" s="133"/>
    </row>
    <row r="43" spans="2:23" s="57" customFormat="1" ht="37.5" x14ac:dyDescent="0.4">
      <c r="B43" s="58">
        <v>33</v>
      </c>
      <c r="C43" s="59" t="s">
        <v>145</v>
      </c>
      <c r="D43" s="60" t="s">
        <v>27</v>
      </c>
      <c r="E43" s="61" t="s">
        <v>138</v>
      </c>
      <c r="F43" s="62" t="s">
        <v>222</v>
      </c>
      <c r="G43" s="58">
        <v>1</v>
      </c>
      <c r="H43" s="63">
        <v>2</v>
      </c>
      <c r="I43" s="64"/>
      <c r="J43" s="65"/>
      <c r="K43" s="66" t="s">
        <v>140</v>
      </c>
      <c r="L43" s="58" t="s">
        <v>141</v>
      </c>
      <c r="M43" s="63" t="s">
        <v>142</v>
      </c>
      <c r="N43" s="67" t="s">
        <v>147</v>
      </c>
      <c r="O43" s="68" t="s">
        <v>27</v>
      </c>
      <c r="P43" s="69" t="s">
        <v>27</v>
      </c>
      <c r="Q43" s="70" t="s">
        <v>144</v>
      </c>
      <c r="R43" s="71" t="s">
        <v>27</v>
      </c>
      <c r="S43" s="71" t="s">
        <v>27</v>
      </c>
      <c r="T43" s="69" t="s">
        <v>27</v>
      </c>
      <c r="U43" s="72"/>
      <c r="V43" s="73">
        <v>1</v>
      </c>
      <c r="W43" s="65"/>
    </row>
    <row r="44" spans="2:23" s="57" customFormat="1" ht="37.5" x14ac:dyDescent="0.4">
      <c r="B44" s="58">
        <v>34</v>
      </c>
      <c r="C44" s="59" t="s">
        <v>148</v>
      </c>
      <c r="D44" s="60" t="s">
        <v>27</v>
      </c>
      <c r="E44" s="61" t="s">
        <v>138</v>
      </c>
      <c r="F44" s="62" t="s">
        <v>222</v>
      </c>
      <c r="G44" s="58">
        <v>1</v>
      </c>
      <c r="H44" s="63">
        <v>3</v>
      </c>
      <c r="I44" s="64"/>
      <c r="J44" s="65"/>
      <c r="K44" s="66" t="s">
        <v>140</v>
      </c>
      <c r="L44" s="58" t="s">
        <v>141</v>
      </c>
      <c r="M44" s="63" t="s">
        <v>142</v>
      </c>
      <c r="N44" s="67" t="s">
        <v>147</v>
      </c>
      <c r="O44" s="68" t="s">
        <v>27</v>
      </c>
      <c r="P44" s="69" t="s">
        <v>27</v>
      </c>
      <c r="Q44" s="70" t="s">
        <v>144</v>
      </c>
      <c r="R44" s="71" t="s">
        <v>27</v>
      </c>
      <c r="S44" s="71" t="s">
        <v>27</v>
      </c>
      <c r="T44" s="69" t="s">
        <v>27</v>
      </c>
      <c r="U44" s="72"/>
      <c r="V44" s="73">
        <v>1</v>
      </c>
      <c r="W44" s="65"/>
    </row>
    <row r="45" spans="2:23" s="57" customFormat="1" ht="37.5" x14ac:dyDescent="0.4">
      <c r="B45" s="58">
        <v>35</v>
      </c>
      <c r="C45" s="59" t="s">
        <v>149</v>
      </c>
      <c r="D45" s="60" t="s">
        <v>27</v>
      </c>
      <c r="E45" s="61" t="s">
        <v>138</v>
      </c>
      <c r="F45" s="62" t="s">
        <v>222</v>
      </c>
      <c r="G45" s="58">
        <v>1</v>
      </c>
      <c r="H45" s="63">
        <v>4</v>
      </c>
      <c r="I45" s="64"/>
      <c r="J45" s="65"/>
      <c r="K45" s="66" t="s">
        <v>140</v>
      </c>
      <c r="L45" s="58" t="s">
        <v>141</v>
      </c>
      <c r="M45" s="63" t="s">
        <v>142</v>
      </c>
      <c r="N45" s="67" t="s">
        <v>147</v>
      </c>
      <c r="O45" s="68" t="s">
        <v>27</v>
      </c>
      <c r="P45" s="69" t="s">
        <v>27</v>
      </c>
      <c r="Q45" s="70" t="s">
        <v>144</v>
      </c>
      <c r="R45" s="71" t="s">
        <v>27</v>
      </c>
      <c r="S45" s="71" t="s">
        <v>27</v>
      </c>
      <c r="T45" s="69" t="s">
        <v>27</v>
      </c>
      <c r="U45" s="72"/>
      <c r="V45" s="60">
        <v>1</v>
      </c>
      <c r="W45" s="65"/>
    </row>
    <row r="46" spans="2:23" s="57" customFormat="1" ht="37.5" x14ac:dyDescent="0.4">
      <c r="B46" s="58">
        <v>36</v>
      </c>
      <c r="C46" s="59" t="s">
        <v>150</v>
      </c>
      <c r="D46" s="60" t="s">
        <v>27</v>
      </c>
      <c r="E46" s="61" t="s">
        <v>138</v>
      </c>
      <c r="F46" s="62" t="s">
        <v>222</v>
      </c>
      <c r="G46" s="58">
        <v>1</v>
      </c>
      <c r="H46" s="63">
        <v>5</v>
      </c>
      <c r="I46" s="64"/>
      <c r="J46" s="65"/>
      <c r="K46" s="66" t="s">
        <v>140</v>
      </c>
      <c r="L46" s="58" t="s">
        <v>141</v>
      </c>
      <c r="M46" s="63" t="s">
        <v>142</v>
      </c>
      <c r="N46" s="67" t="s">
        <v>147</v>
      </c>
      <c r="O46" s="68" t="s">
        <v>27</v>
      </c>
      <c r="P46" s="69" t="s">
        <v>27</v>
      </c>
      <c r="Q46" s="70" t="s">
        <v>144</v>
      </c>
      <c r="R46" s="71" t="s">
        <v>27</v>
      </c>
      <c r="S46" s="71" t="s">
        <v>27</v>
      </c>
      <c r="T46" s="69" t="s">
        <v>27</v>
      </c>
      <c r="U46" s="72"/>
      <c r="V46" s="60">
        <v>1</v>
      </c>
      <c r="W46" s="65"/>
    </row>
    <row r="47" spans="2:23" s="88" customFormat="1" ht="33.75" customHeight="1" x14ac:dyDescent="0.4">
      <c r="B47" s="74">
        <v>37</v>
      </c>
      <c r="C47" s="75" t="s">
        <v>151</v>
      </c>
      <c r="D47" s="76" t="s">
        <v>157</v>
      </c>
      <c r="E47" s="77" t="s">
        <v>138</v>
      </c>
      <c r="F47" s="78" t="s">
        <v>222</v>
      </c>
      <c r="G47" s="74">
        <v>1</v>
      </c>
      <c r="H47" s="63">
        <v>6</v>
      </c>
      <c r="I47" s="79">
        <v>641000</v>
      </c>
      <c r="J47" s="80"/>
      <c r="K47" s="66" t="s">
        <v>140</v>
      </c>
      <c r="L47" s="58" t="s">
        <v>141</v>
      </c>
      <c r="M47" s="75" t="s">
        <v>223</v>
      </c>
      <c r="N47" s="82"/>
      <c r="O47" s="83">
        <v>6</v>
      </c>
      <c r="P47" s="84" t="s">
        <v>224</v>
      </c>
      <c r="Q47" s="85" t="s">
        <v>154</v>
      </c>
      <c r="R47" s="86" t="s">
        <v>224</v>
      </c>
      <c r="S47" s="86">
        <v>6</v>
      </c>
      <c r="T47" s="84" t="s">
        <v>155</v>
      </c>
      <c r="U47" s="87"/>
      <c r="V47" s="60">
        <v>1</v>
      </c>
      <c r="W47" s="80"/>
    </row>
    <row r="48" spans="2:23" s="88" customFormat="1" ht="33.75" customHeight="1" x14ac:dyDescent="0.4">
      <c r="B48" s="89">
        <v>38</v>
      </c>
      <c r="C48" s="59" t="s">
        <v>156</v>
      </c>
      <c r="D48" s="90" t="s">
        <v>157</v>
      </c>
      <c r="E48" s="91" t="s">
        <v>138</v>
      </c>
      <c r="F48" s="92" t="s">
        <v>222</v>
      </c>
      <c r="G48" s="89">
        <v>1</v>
      </c>
      <c r="H48" s="63">
        <v>7</v>
      </c>
      <c r="I48" s="93" t="s">
        <v>158</v>
      </c>
      <c r="J48" s="94"/>
      <c r="K48" s="66" t="s">
        <v>140</v>
      </c>
      <c r="L48" s="58" t="s">
        <v>141</v>
      </c>
      <c r="M48" s="59" t="s">
        <v>159</v>
      </c>
      <c r="N48" s="96"/>
      <c r="O48" s="68">
        <v>3</v>
      </c>
      <c r="P48" s="97" t="s">
        <v>224</v>
      </c>
      <c r="Q48" s="98" t="s">
        <v>154</v>
      </c>
      <c r="R48" s="99" t="s">
        <v>224</v>
      </c>
      <c r="S48" s="99">
        <v>3</v>
      </c>
      <c r="T48" s="97" t="s">
        <v>161</v>
      </c>
      <c r="U48" s="105"/>
      <c r="V48" s="60">
        <v>1</v>
      </c>
      <c r="W48" s="94"/>
    </row>
    <row r="49" spans="2:23" s="88" customFormat="1" ht="74.25" customHeight="1" x14ac:dyDescent="0.4">
      <c r="B49" s="89">
        <v>39</v>
      </c>
      <c r="C49" s="59" t="s">
        <v>162</v>
      </c>
      <c r="D49" s="90" t="s">
        <v>163</v>
      </c>
      <c r="E49" s="91" t="s">
        <v>138</v>
      </c>
      <c r="F49" s="92" t="s">
        <v>222</v>
      </c>
      <c r="G49" s="89">
        <v>1</v>
      </c>
      <c r="H49" s="63">
        <v>8</v>
      </c>
      <c r="I49" s="93">
        <f ca="1">INDIRECT("補記シート!D23")</f>
        <v>0</v>
      </c>
      <c r="J49" s="94"/>
      <c r="K49" s="95" t="s">
        <v>164</v>
      </c>
      <c r="L49" s="58" t="s">
        <v>141</v>
      </c>
      <c r="M49" s="101" t="s">
        <v>165</v>
      </c>
      <c r="N49" s="102"/>
      <c r="O49" s="68">
        <v>7</v>
      </c>
      <c r="P49" s="97" t="s">
        <v>224</v>
      </c>
      <c r="Q49" s="98" t="s">
        <v>154</v>
      </c>
      <c r="R49" s="99" t="s">
        <v>224</v>
      </c>
      <c r="S49" s="99">
        <v>7</v>
      </c>
      <c r="T49" s="97" t="s">
        <v>166</v>
      </c>
      <c r="U49" s="100"/>
      <c r="V49" s="60">
        <v>1</v>
      </c>
      <c r="W49" s="94"/>
    </row>
    <row r="50" spans="2:23" s="88" customFormat="1" ht="37.5" x14ac:dyDescent="0.4">
      <c r="B50" s="89">
        <v>40</v>
      </c>
      <c r="C50" s="59" t="s">
        <v>225</v>
      </c>
      <c r="D50" s="90" t="s">
        <v>163</v>
      </c>
      <c r="E50" s="91" t="s">
        <v>138</v>
      </c>
      <c r="F50" s="92" t="s">
        <v>222</v>
      </c>
      <c r="G50" s="89">
        <v>1</v>
      </c>
      <c r="H50" s="63">
        <v>9</v>
      </c>
      <c r="I50" s="93">
        <f ca="1">INDIRECT("補記シート!D24")</f>
        <v>0</v>
      </c>
      <c r="J50" s="94"/>
      <c r="K50" s="95" t="s">
        <v>164</v>
      </c>
      <c r="L50" s="58" t="s">
        <v>141</v>
      </c>
      <c r="M50" s="103" t="s">
        <v>168</v>
      </c>
      <c r="N50" s="96"/>
      <c r="O50" s="68">
        <v>8</v>
      </c>
      <c r="P50" s="97" t="s">
        <v>224</v>
      </c>
      <c r="Q50" s="98" t="s">
        <v>154</v>
      </c>
      <c r="R50" s="99" t="s">
        <v>224</v>
      </c>
      <c r="S50" s="99">
        <v>8</v>
      </c>
      <c r="T50" s="97" t="s">
        <v>155</v>
      </c>
      <c r="U50" s="105"/>
      <c r="V50" s="60">
        <v>1</v>
      </c>
      <c r="W50" s="94"/>
    </row>
    <row r="51" spans="2:23" s="88" customFormat="1" ht="72.75" customHeight="1" x14ac:dyDescent="0.4">
      <c r="B51" s="89">
        <v>41</v>
      </c>
      <c r="C51" s="59" t="s">
        <v>169</v>
      </c>
      <c r="D51" s="90" t="s">
        <v>163</v>
      </c>
      <c r="E51" s="91" t="s">
        <v>138</v>
      </c>
      <c r="F51" s="92" t="s">
        <v>222</v>
      </c>
      <c r="G51" s="89">
        <v>1</v>
      </c>
      <c r="H51" s="63">
        <v>10</v>
      </c>
      <c r="I51" s="93" t="str">
        <f ca="1">IF(ISBLANK(INDIRECT("参加形態別事項届出書!ｖ25"))=TRUE,"",IF(INDIRECT("参加形態別事項届出書!ｍ24")="新規",1,IF(INDIRECT("参加形態別事項届出書!ｍ24")="変更",2,"")))</f>
        <v/>
      </c>
      <c r="J51" s="94"/>
      <c r="K51" s="95" t="s">
        <v>170</v>
      </c>
      <c r="L51" s="104" t="s">
        <v>171</v>
      </c>
      <c r="M51" s="103" t="s">
        <v>172</v>
      </c>
      <c r="N51" s="96"/>
      <c r="O51" s="68">
        <v>1</v>
      </c>
      <c r="P51" s="97" t="s">
        <v>224</v>
      </c>
      <c r="Q51" s="98" t="s">
        <v>154</v>
      </c>
      <c r="R51" s="99" t="s">
        <v>224</v>
      </c>
      <c r="S51" s="99">
        <v>1</v>
      </c>
      <c r="T51" s="97" t="s">
        <v>155</v>
      </c>
      <c r="U51" s="100"/>
      <c r="V51" s="60">
        <v>1</v>
      </c>
      <c r="W51" s="94"/>
    </row>
    <row r="52" spans="2:23" s="88" customFormat="1" x14ac:dyDescent="0.4">
      <c r="B52" s="89">
        <v>42</v>
      </c>
      <c r="C52" s="59" t="s">
        <v>173</v>
      </c>
      <c r="D52" s="90" t="s">
        <v>157</v>
      </c>
      <c r="E52" s="91" t="s">
        <v>226</v>
      </c>
      <c r="F52" s="92" t="s">
        <v>222</v>
      </c>
      <c r="G52" s="89">
        <v>1</v>
      </c>
      <c r="H52" s="63">
        <v>11</v>
      </c>
      <c r="I52" s="93"/>
      <c r="J52" s="94"/>
      <c r="K52" s="95" t="s">
        <v>140</v>
      </c>
      <c r="L52" s="141" t="s">
        <v>141</v>
      </c>
      <c r="M52" s="59" t="s">
        <v>175</v>
      </c>
      <c r="N52" s="96"/>
      <c r="O52" s="68">
        <v>1</v>
      </c>
      <c r="P52" s="97" t="s">
        <v>224</v>
      </c>
      <c r="Q52" s="98" t="s">
        <v>176</v>
      </c>
      <c r="R52" s="99" t="s">
        <v>224</v>
      </c>
      <c r="S52" s="99">
        <v>1</v>
      </c>
      <c r="T52" s="97" t="s">
        <v>177</v>
      </c>
      <c r="U52" s="105"/>
      <c r="V52" s="60">
        <v>1</v>
      </c>
      <c r="W52" s="94"/>
    </row>
    <row r="53" spans="2:23" s="88" customFormat="1" ht="102" customHeight="1" x14ac:dyDescent="0.4">
      <c r="B53" s="89">
        <v>43</v>
      </c>
      <c r="C53" s="59" t="s">
        <v>178</v>
      </c>
      <c r="D53" s="90" t="s">
        <v>163</v>
      </c>
      <c r="E53" s="91" t="s">
        <v>179</v>
      </c>
      <c r="F53" s="92" t="s">
        <v>222</v>
      </c>
      <c r="G53" s="89">
        <v>1</v>
      </c>
      <c r="H53" s="63">
        <v>12</v>
      </c>
      <c r="I53" s="93" t="str">
        <f ca="1">IF(I51=1,TEXT(DATE(INDIRECT("参加形態別事項届出書!M27"),INDIRECT("参加形態別事項届出書!S27"),INDIRECT("参加形態別事項届出書!Y27")),"YYYYMMDD"),"")</f>
        <v/>
      </c>
      <c r="J53" s="94"/>
      <c r="K53" s="95" t="s">
        <v>170</v>
      </c>
      <c r="L53" s="104" t="s">
        <v>180</v>
      </c>
      <c r="M53" s="103" t="s">
        <v>181</v>
      </c>
      <c r="N53" s="96"/>
      <c r="O53" s="68">
        <v>8</v>
      </c>
      <c r="P53" s="97" t="s">
        <v>224</v>
      </c>
      <c r="Q53" s="98" t="s">
        <v>182</v>
      </c>
      <c r="R53" s="99" t="s">
        <v>224</v>
      </c>
      <c r="S53" s="99">
        <v>8</v>
      </c>
      <c r="T53" s="97" t="s">
        <v>155</v>
      </c>
      <c r="U53" s="100"/>
      <c r="V53" s="60">
        <v>1</v>
      </c>
      <c r="W53" s="94"/>
    </row>
    <row r="54" spans="2:23" s="88" customFormat="1" x14ac:dyDescent="0.4">
      <c r="B54" s="89">
        <v>44</v>
      </c>
      <c r="C54" s="59" t="s">
        <v>183</v>
      </c>
      <c r="D54" s="90" t="s">
        <v>157</v>
      </c>
      <c r="E54" s="91" t="s">
        <v>226</v>
      </c>
      <c r="F54" s="92" t="s">
        <v>222</v>
      </c>
      <c r="G54" s="89">
        <v>1</v>
      </c>
      <c r="H54" s="63">
        <v>13</v>
      </c>
      <c r="I54" s="93"/>
      <c r="J54" s="94"/>
      <c r="K54" s="95" t="s">
        <v>140</v>
      </c>
      <c r="L54" s="89" t="s">
        <v>141</v>
      </c>
      <c r="M54" s="59" t="s">
        <v>175</v>
      </c>
      <c r="N54" s="96"/>
      <c r="O54" s="68">
        <v>1</v>
      </c>
      <c r="P54" s="97" t="s">
        <v>224</v>
      </c>
      <c r="Q54" s="98" t="s">
        <v>176</v>
      </c>
      <c r="R54" s="99" t="s">
        <v>224</v>
      </c>
      <c r="S54" s="99">
        <v>1</v>
      </c>
      <c r="T54" s="97" t="s">
        <v>177</v>
      </c>
      <c r="U54" s="105"/>
      <c r="V54" s="60">
        <v>1</v>
      </c>
      <c r="W54" s="94"/>
    </row>
    <row r="55" spans="2:23" s="88" customFormat="1" x14ac:dyDescent="0.4">
      <c r="B55" s="89">
        <v>45</v>
      </c>
      <c r="C55" s="59" t="s">
        <v>184</v>
      </c>
      <c r="D55" s="90" t="s">
        <v>163</v>
      </c>
      <c r="E55" s="91" t="s">
        <v>179</v>
      </c>
      <c r="F55" s="92" t="s">
        <v>221</v>
      </c>
      <c r="G55" s="89">
        <v>1</v>
      </c>
      <c r="H55" s="63">
        <v>14</v>
      </c>
      <c r="I55" s="93">
        <v>29991231</v>
      </c>
      <c r="J55" s="94"/>
      <c r="K55" s="95" t="s">
        <v>140</v>
      </c>
      <c r="L55" s="89" t="s">
        <v>141</v>
      </c>
      <c r="M55" s="59" t="s">
        <v>185</v>
      </c>
      <c r="N55" s="96"/>
      <c r="O55" s="68">
        <v>8</v>
      </c>
      <c r="P55" s="97" t="s">
        <v>224</v>
      </c>
      <c r="Q55" s="98" t="s">
        <v>176</v>
      </c>
      <c r="R55" s="99" t="s">
        <v>224</v>
      </c>
      <c r="S55" s="99">
        <v>8</v>
      </c>
      <c r="T55" s="97" t="s">
        <v>155</v>
      </c>
      <c r="U55" s="100"/>
      <c r="V55" s="60">
        <v>1</v>
      </c>
      <c r="W55" s="94"/>
    </row>
    <row r="56" spans="2:23" s="88" customFormat="1" ht="66" customHeight="1" x14ac:dyDescent="0.4">
      <c r="B56" s="89">
        <v>46</v>
      </c>
      <c r="C56" s="59" t="s">
        <v>186</v>
      </c>
      <c r="D56" s="90" t="s">
        <v>157</v>
      </c>
      <c r="E56" s="91" t="s">
        <v>226</v>
      </c>
      <c r="F56" s="92" t="s">
        <v>222</v>
      </c>
      <c r="G56" s="89">
        <v>1</v>
      </c>
      <c r="H56" s="63">
        <v>15</v>
      </c>
      <c r="I56" s="93"/>
      <c r="J56" s="94"/>
      <c r="K56" s="95" t="s">
        <v>140</v>
      </c>
      <c r="L56" s="141" t="s">
        <v>141</v>
      </c>
      <c r="M56" s="59" t="s">
        <v>175</v>
      </c>
      <c r="N56" s="96"/>
      <c r="O56" s="68">
        <v>1</v>
      </c>
      <c r="P56" s="97" t="s">
        <v>224</v>
      </c>
      <c r="Q56" s="98" t="s">
        <v>176</v>
      </c>
      <c r="R56" s="99" t="s">
        <v>224</v>
      </c>
      <c r="S56" s="99">
        <v>1</v>
      </c>
      <c r="T56" s="97" t="s">
        <v>177</v>
      </c>
      <c r="U56" s="105"/>
      <c r="V56" s="60">
        <v>1</v>
      </c>
      <c r="W56" s="94"/>
    </row>
    <row r="57" spans="2:23" s="88" customFormat="1" ht="56.25" x14ac:dyDescent="0.4">
      <c r="B57" s="89">
        <v>47</v>
      </c>
      <c r="C57" s="59" t="s">
        <v>187</v>
      </c>
      <c r="D57" s="90" t="s">
        <v>163</v>
      </c>
      <c r="E57" s="91" t="s">
        <v>227</v>
      </c>
      <c r="F57" s="92" t="s">
        <v>222</v>
      </c>
      <c r="G57" s="89">
        <v>1</v>
      </c>
      <c r="H57" s="63">
        <v>16</v>
      </c>
      <c r="I57" s="93" t="str">
        <f ca="1">IF(INDIRECT("補記シート!D25")="","",INDIRECT("補記シート!D25"))</f>
        <v/>
      </c>
      <c r="J57" s="94"/>
      <c r="K57" s="95" t="s">
        <v>164</v>
      </c>
      <c r="L57" s="89" t="s">
        <v>141</v>
      </c>
      <c r="M57" s="103" t="s">
        <v>188</v>
      </c>
      <c r="N57" s="96" t="s">
        <v>189</v>
      </c>
      <c r="O57" s="68">
        <v>7</v>
      </c>
      <c r="P57" s="97" t="s">
        <v>224</v>
      </c>
      <c r="Q57" s="98" t="s">
        <v>176</v>
      </c>
      <c r="R57" s="99" t="s">
        <v>224</v>
      </c>
      <c r="S57" s="99">
        <v>7</v>
      </c>
      <c r="T57" s="97" t="s">
        <v>166</v>
      </c>
      <c r="U57" s="100"/>
      <c r="V57" s="60">
        <v>1</v>
      </c>
      <c r="W57" s="94"/>
    </row>
    <row r="58" spans="2:23" s="88" customFormat="1" x14ac:dyDescent="0.4">
      <c r="B58" s="89">
        <v>48</v>
      </c>
      <c r="C58" s="59" t="s">
        <v>228</v>
      </c>
      <c r="D58" s="90" t="s">
        <v>157</v>
      </c>
      <c r="E58" s="91" t="s">
        <v>226</v>
      </c>
      <c r="F58" s="92" t="s">
        <v>222</v>
      </c>
      <c r="G58" s="89">
        <v>1</v>
      </c>
      <c r="H58" s="63">
        <v>17</v>
      </c>
      <c r="I58" s="93"/>
      <c r="J58" s="94"/>
      <c r="K58" s="95" t="s">
        <v>140</v>
      </c>
      <c r="L58" s="89" t="s">
        <v>141</v>
      </c>
      <c r="M58" s="59" t="s">
        <v>175</v>
      </c>
      <c r="N58" s="96"/>
      <c r="O58" s="68">
        <v>1</v>
      </c>
      <c r="P58" s="97" t="s">
        <v>224</v>
      </c>
      <c r="Q58" s="98" t="s">
        <v>176</v>
      </c>
      <c r="R58" s="99" t="s">
        <v>224</v>
      </c>
      <c r="S58" s="99">
        <v>1</v>
      </c>
      <c r="T58" s="97" t="s">
        <v>177</v>
      </c>
      <c r="U58" s="105"/>
      <c r="V58" s="60">
        <v>1</v>
      </c>
      <c r="W58" s="94"/>
    </row>
    <row r="59" spans="2:23" s="88" customFormat="1" ht="83.25" customHeight="1" x14ac:dyDescent="0.4">
      <c r="B59" s="89">
        <v>49</v>
      </c>
      <c r="C59" s="59" t="s">
        <v>229</v>
      </c>
      <c r="D59" s="90" t="s">
        <v>163</v>
      </c>
      <c r="E59" s="91" t="s">
        <v>227</v>
      </c>
      <c r="F59" s="92" t="s">
        <v>222</v>
      </c>
      <c r="G59" s="89">
        <v>1</v>
      </c>
      <c r="H59" s="63">
        <v>18</v>
      </c>
      <c r="I59" s="93" t="str">
        <f ca="1">IF(AND(I51=1,INDIRECT("補記シート!H111")=""),0,IF(INDIRECT("補記シート!H111")="","",INDIRECT("補記シート!H111")))</f>
        <v/>
      </c>
      <c r="J59" s="94"/>
      <c r="K59" s="95" t="s">
        <v>164</v>
      </c>
      <c r="L59" s="89" t="s">
        <v>141</v>
      </c>
      <c r="M59" s="142" t="s">
        <v>230</v>
      </c>
      <c r="N59" s="124"/>
      <c r="O59" s="68">
        <v>1</v>
      </c>
      <c r="P59" s="97" t="s">
        <v>224</v>
      </c>
      <c r="Q59" s="98" t="s">
        <v>182</v>
      </c>
      <c r="R59" s="99" t="s">
        <v>224</v>
      </c>
      <c r="S59" s="99">
        <v>1</v>
      </c>
      <c r="T59" s="97" t="s">
        <v>155</v>
      </c>
      <c r="U59" s="105"/>
      <c r="V59" s="60">
        <v>1</v>
      </c>
      <c r="W59" s="94"/>
    </row>
    <row r="60" spans="2:23" s="88" customFormat="1" x14ac:dyDescent="0.4">
      <c r="B60" s="89">
        <v>50</v>
      </c>
      <c r="C60" s="59" t="s">
        <v>231</v>
      </c>
      <c r="D60" s="90" t="s">
        <v>157</v>
      </c>
      <c r="E60" s="91" t="s">
        <v>226</v>
      </c>
      <c r="F60" s="92" t="s">
        <v>222</v>
      </c>
      <c r="G60" s="89">
        <v>1</v>
      </c>
      <c r="H60" s="63">
        <v>19</v>
      </c>
      <c r="I60" s="93"/>
      <c r="J60" s="94"/>
      <c r="K60" s="95" t="s">
        <v>140</v>
      </c>
      <c r="L60" s="89" t="s">
        <v>141</v>
      </c>
      <c r="M60" s="59" t="s">
        <v>175</v>
      </c>
      <c r="N60" s="96"/>
      <c r="O60" s="68">
        <v>1</v>
      </c>
      <c r="P60" s="97" t="s">
        <v>232</v>
      </c>
      <c r="Q60" s="98" t="s">
        <v>176</v>
      </c>
      <c r="R60" s="99" t="s">
        <v>232</v>
      </c>
      <c r="S60" s="99">
        <v>1</v>
      </c>
      <c r="T60" s="97" t="s">
        <v>177</v>
      </c>
      <c r="U60" s="100"/>
      <c r="V60" s="60">
        <v>1</v>
      </c>
      <c r="W60" s="94"/>
    </row>
    <row r="61" spans="2:23" s="88" customFormat="1" ht="75.75" x14ac:dyDescent="0.4">
      <c r="B61" s="89">
        <v>51</v>
      </c>
      <c r="C61" s="59" t="s">
        <v>233</v>
      </c>
      <c r="D61" s="90" t="s">
        <v>163</v>
      </c>
      <c r="E61" s="91" t="s">
        <v>227</v>
      </c>
      <c r="F61" s="92" t="s">
        <v>222</v>
      </c>
      <c r="G61" s="89">
        <v>1</v>
      </c>
      <c r="H61" s="63">
        <v>20</v>
      </c>
      <c r="I61" s="93" t="str">
        <f ca="1">IF(INDIRECT("補記シート!H112")="","",INDIRECT("補記シート!H112"))</f>
        <v/>
      </c>
      <c r="J61" s="111"/>
      <c r="K61" s="95" t="s">
        <v>164</v>
      </c>
      <c r="L61" s="89" t="s">
        <v>141</v>
      </c>
      <c r="M61" s="101" t="s">
        <v>192</v>
      </c>
      <c r="N61" s="124"/>
      <c r="O61" s="68">
        <v>7</v>
      </c>
      <c r="P61" s="97" t="s">
        <v>232</v>
      </c>
      <c r="Q61" s="98" t="s">
        <v>176</v>
      </c>
      <c r="R61" s="99" t="s">
        <v>232</v>
      </c>
      <c r="S61" s="99">
        <v>7</v>
      </c>
      <c r="T61" s="97" t="s">
        <v>166</v>
      </c>
      <c r="U61" s="105"/>
      <c r="V61" s="60">
        <v>1</v>
      </c>
      <c r="W61" s="111"/>
    </row>
    <row r="62" spans="2:23" s="88" customFormat="1" x14ac:dyDescent="0.4">
      <c r="B62" s="89">
        <v>52</v>
      </c>
      <c r="C62" s="59" t="s">
        <v>234</v>
      </c>
      <c r="D62" s="90" t="s">
        <v>157</v>
      </c>
      <c r="E62" s="91" t="s">
        <v>226</v>
      </c>
      <c r="F62" s="92" t="s">
        <v>222</v>
      </c>
      <c r="G62" s="89">
        <v>1</v>
      </c>
      <c r="H62" s="63">
        <v>21</v>
      </c>
      <c r="I62" s="93"/>
      <c r="J62" s="94"/>
      <c r="K62" s="95" t="s">
        <v>140</v>
      </c>
      <c r="L62" s="89" t="s">
        <v>141</v>
      </c>
      <c r="M62" s="59" t="s">
        <v>175</v>
      </c>
      <c r="N62" s="96"/>
      <c r="O62" s="68">
        <v>1</v>
      </c>
      <c r="P62" s="97" t="s">
        <v>232</v>
      </c>
      <c r="Q62" s="98" t="s">
        <v>235</v>
      </c>
      <c r="R62" s="99" t="s">
        <v>232</v>
      </c>
      <c r="S62" s="99">
        <v>1</v>
      </c>
      <c r="T62" s="97" t="s">
        <v>177</v>
      </c>
      <c r="U62" s="100"/>
      <c r="V62" s="60">
        <v>1</v>
      </c>
      <c r="W62" s="94"/>
    </row>
    <row r="63" spans="2:23" s="88" customFormat="1" ht="75.75" x14ac:dyDescent="0.4">
      <c r="B63" s="89">
        <v>53</v>
      </c>
      <c r="C63" s="59" t="s">
        <v>236</v>
      </c>
      <c r="D63" s="90" t="s">
        <v>163</v>
      </c>
      <c r="E63" s="91" t="s">
        <v>227</v>
      </c>
      <c r="F63" s="92" t="s">
        <v>222</v>
      </c>
      <c r="G63" s="89">
        <v>1</v>
      </c>
      <c r="H63" s="63">
        <v>22</v>
      </c>
      <c r="I63" s="93" t="str">
        <f ca="1">IF(INDIRECT("補記シート!H113")="","",INDIRECT("補記シート!H113"))</f>
        <v/>
      </c>
      <c r="J63" s="111"/>
      <c r="K63" s="95" t="s">
        <v>164</v>
      </c>
      <c r="L63" s="89" t="s">
        <v>141</v>
      </c>
      <c r="M63" s="101" t="s">
        <v>192</v>
      </c>
      <c r="N63" s="124"/>
      <c r="O63" s="68">
        <v>7</v>
      </c>
      <c r="P63" s="97" t="s">
        <v>232</v>
      </c>
      <c r="Q63" s="98" t="s">
        <v>235</v>
      </c>
      <c r="R63" s="99" t="s">
        <v>232</v>
      </c>
      <c r="S63" s="99">
        <v>7</v>
      </c>
      <c r="T63" s="97" t="s">
        <v>166</v>
      </c>
      <c r="U63" s="105"/>
      <c r="V63" s="60">
        <v>1</v>
      </c>
      <c r="W63" s="111"/>
    </row>
    <row r="64" spans="2:23" s="88" customFormat="1" x14ac:dyDescent="0.4">
      <c r="B64" s="89">
        <v>54</v>
      </c>
      <c r="C64" s="59" t="s">
        <v>237</v>
      </c>
      <c r="D64" s="90" t="s">
        <v>157</v>
      </c>
      <c r="E64" s="91" t="s">
        <v>226</v>
      </c>
      <c r="F64" s="92" t="s">
        <v>222</v>
      </c>
      <c r="G64" s="89">
        <v>1</v>
      </c>
      <c r="H64" s="63">
        <v>23</v>
      </c>
      <c r="I64" s="93"/>
      <c r="J64" s="94"/>
      <c r="K64" s="95" t="s">
        <v>140</v>
      </c>
      <c r="L64" s="89" t="s">
        <v>141</v>
      </c>
      <c r="M64" s="59" t="s">
        <v>175</v>
      </c>
      <c r="N64" s="96"/>
      <c r="O64" s="68">
        <v>1</v>
      </c>
      <c r="P64" s="97" t="s">
        <v>232</v>
      </c>
      <c r="Q64" s="98" t="s">
        <v>235</v>
      </c>
      <c r="R64" s="99" t="s">
        <v>232</v>
      </c>
      <c r="S64" s="99">
        <v>1</v>
      </c>
      <c r="T64" s="97" t="s">
        <v>177</v>
      </c>
      <c r="U64" s="100"/>
      <c r="V64" s="60">
        <v>1</v>
      </c>
      <c r="W64" s="94"/>
    </row>
    <row r="65" spans="2:23" s="88" customFormat="1" ht="75.75" x14ac:dyDescent="0.4">
      <c r="B65" s="89">
        <v>55</v>
      </c>
      <c r="C65" s="59" t="s">
        <v>238</v>
      </c>
      <c r="D65" s="90" t="s">
        <v>163</v>
      </c>
      <c r="E65" s="91" t="s">
        <v>227</v>
      </c>
      <c r="F65" s="92" t="s">
        <v>222</v>
      </c>
      <c r="G65" s="89">
        <v>1</v>
      </c>
      <c r="H65" s="63">
        <v>24</v>
      </c>
      <c r="I65" s="93" t="str">
        <f ca="1">IF(INDIRECT("補記シート!H114")="","",INDIRECT("補記シート!H114"))</f>
        <v/>
      </c>
      <c r="J65" s="111"/>
      <c r="K65" s="95" t="s">
        <v>164</v>
      </c>
      <c r="L65" s="89" t="s">
        <v>141</v>
      </c>
      <c r="M65" s="101" t="s">
        <v>165</v>
      </c>
      <c r="N65" s="124"/>
      <c r="O65" s="68">
        <v>7</v>
      </c>
      <c r="P65" s="97" t="s">
        <v>232</v>
      </c>
      <c r="Q65" s="98" t="s">
        <v>235</v>
      </c>
      <c r="R65" s="99" t="s">
        <v>232</v>
      </c>
      <c r="S65" s="99">
        <v>7</v>
      </c>
      <c r="T65" s="97" t="s">
        <v>166</v>
      </c>
      <c r="U65" s="105"/>
      <c r="V65" s="60">
        <v>1</v>
      </c>
      <c r="W65" s="111"/>
    </row>
    <row r="66" spans="2:23" s="88" customFormat="1" x14ac:dyDescent="0.4">
      <c r="B66" s="89">
        <v>56</v>
      </c>
      <c r="C66" s="59" t="s">
        <v>239</v>
      </c>
      <c r="D66" s="90" t="s">
        <v>157</v>
      </c>
      <c r="E66" s="91" t="s">
        <v>226</v>
      </c>
      <c r="F66" s="92" t="s">
        <v>222</v>
      </c>
      <c r="G66" s="89">
        <v>1</v>
      </c>
      <c r="H66" s="63">
        <v>25</v>
      </c>
      <c r="I66" s="93"/>
      <c r="J66" s="94"/>
      <c r="K66" s="95" t="s">
        <v>140</v>
      </c>
      <c r="L66" s="89" t="s">
        <v>141</v>
      </c>
      <c r="M66" s="59" t="s">
        <v>175</v>
      </c>
      <c r="N66" s="96"/>
      <c r="O66" s="68">
        <v>7</v>
      </c>
      <c r="P66" s="97" t="s">
        <v>232</v>
      </c>
      <c r="Q66" s="98" t="s">
        <v>235</v>
      </c>
      <c r="R66" s="99" t="s">
        <v>232</v>
      </c>
      <c r="S66" s="99">
        <v>1</v>
      </c>
      <c r="T66" s="97" t="s">
        <v>177</v>
      </c>
      <c r="U66" s="100"/>
      <c r="V66" s="60">
        <v>1</v>
      </c>
      <c r="W66" s="94"/>
    </row>
    <row r="67" spans="2:23" s="88" customFormat="1" ht="75.75" x14ac:dyDescent="0.4">
      <c r="B67" s="106">
        <v>57</v>
      </c>
      <c r="C67" s="107" t="s">
        <v>240</v>
      </c>
      <c r="D67" s="108" t="s">
        <v>163</v>
      </c>
      <c r="E67" s="109" t="s">
        <v>227</v>
      </c>
      <c r="F67" s="110" t="s">
        <v>222</v>
      </c>
      <c r="G67" s="106">
        <v>1</v>
      </c>
      <c r="H67" s="63">
        <v>26</v>
      </c>
      <c r="I67" s="93" t="str">
        <f ca="1">IF(INDIRECT("補記シート!H115")="","",INDIRECT("補記シート!H115"))</f>
        <v/>
      </c>
      <c r="J67" s="111"/>
      <c r="K67" s="112" t="s">
        <v>164</v>
      </c>
      <c r="L67" s="106" t="s">
        <v>141</v>
      </c>
      <c r="M67" s="101" t="s">
        <v>165</v>
      </c>
      <c r="N67" s="124"/>
      <c r="O67" s="113">
        <v>7</v>
      </c>
      <c r="P67" s="114" t="s">
        <v>232</v>
      </c>
      <c r="Q67" s="115" t="s">
        <v>235</v>
      </c>
      <c r="R67" s="116" t="s">
        <v>232</v>
      </c>
      <c r="S67" s="116">
        <v>7</v>
      </c>
      <c r="T67" s="114" t="s">
        <v>166</v>
      </c>
      <c r="U67" s="117"/>
      <c r="V67" s="60">
        <v>1</v>
      </c>
      <c r="W67" s="111"/>
    </row>
    <row r="68" spans="2:23" s="88" customFormat="1" ht="50.25" customHeight="1" x14ac:dyDescent="0.4">
      <c r="B68" s="89">
        <v>59</v>
      </c>
      <c r="C68" s="59" t="s">
        <v>197</v>
      </c>
      <c r="D68" s="90" t="s">
        <v>157</v>
      </c>
      <c r="E68" s="91" t="s">
        <v>138</v>
      </c>
      <c r="F68" s="92" t="s">
        <v>222</v>
      </c>
      <c r="G68" s="89">
        <v>1</v>
      </c>
      <c r="H68" s="63">
        <v>28</v>
      </c>
      <c r="I68" s="93"/>
      <c r="J68" s="94"/>
      <c r="K68" s="95" t="s">
        <v>242</v>
      </c>
      <c r="L68" s="89" t="s">
        <v>141</v>
      </c>
      <c r="M68" s="103" t="s">
        <v>175</v>
      </c>
      <c r="N68" s="96"/>
      <c r="O68" s="68" t="s">
        <v>207</v>
      </c>
      <c r="P68" s="97" t="s">
        <v>232</v>
      </c>
      <c r="Q68" s="98" t="s">
        <v>144</v>
      </c>
      <c r="R68" s="99" t="s">
        <v>157</v>
      </c>
      <c r="S68" s="99" t="s">
        <v>157</v>
      </c>
      <c r="T68" s="97" t="s">
        <v>157</v>
      </c>
      <c r="U68" s="105"/>
      <c r="V68" s="60">
        <v>1</v>
      </c>
      <c r="W68" s="94"/>
    </row>
    <row r="69" spans="2:23" s="88" customFormat="1" ht="37.5" x14ac:dyDescent="0.4">
      <c r="B69" s="89">
        <v>58</v>
      </c>
      <c r="C69" s="59" t="s">
        <v>241</v>
      </c>
      <c r="D69" s="90" t="s">
        <v>157</v>
      </c>
      <c r="E69" s="91" t="s">
        <v>202</v>
      </c>
      <c r="F69" s="92" t="s">
        <v>222</v>
      </c>
      <c r="G69" s="89">
        <v>1</v>
      </c>
      <c r="H69" s="63">
        <v>27</v>
      </c>
      <c r="I69" s="93" t="str">
        <f ca="1">IF(INDIRECT("参加形態別事項届出書!ｍ42")="","",INDIRECT("参加形態別事項届出書!ｍ42"))</f>
        <v/>
      </c>
      <c r="J69" s="94"/>
      <c r="K69" s="95" t="s">
        <v>170</v>
      </c>
      <c r="L69" s="103" t="s">
        <v>203</v>
      </c>
      <c r="M69" s="103" t="s">
        <v>203</v>
      </c>
      <c r="N69" s="96"/>
      <c r="O69" s="68">
        <v>5</v>
      </c>
      <c r="P69" s="97" t="s">
        <v>232</v>
      </c>
      <c r="Q69" s="98" t="s">
        <v>144</v>
      </c>
      <c r="R69" s="99" t="s">
        <v>157</v>
      </c>
      <c r="S69" s="99" t="s">
        <v>157</v>
      </c>
      <c r="T69" s="97" t="s">
        <v>157</v>
      </c>
      <c r="U69" s="105"/>
      <c r="V69" s="60">
        <v>1</v>
      </c>
      <c r="W69" s="94"/>
    </row>
    <row r="70" spans="2:23" s="88" customFormat="1" ht="65.25" customHeight="1" x14ac:dyDescent="0.4">
      <c r="B70" s="89">
        <v>60</v>
      </c>
      <c r="C70" s="59" t="s">
        <v>243</v>
      </c>
      <c r="D70" s="90" t="s">
        <v>157</v>
      </c>
      <c r="E70" s="91" t="s">
        <v>138</v>
      </c>
      <c r="F70" s="92" t="s">
        <v>222</v>
      </c>
      <c r="G70" s="89">
        <v>1</v>
      </c>
      <c r="H70" s="63">
        <v>29</v>
      </c>
      <c r="I70" s="93" t="str">
        <f ca="1">IF(INDIRECT("補記シート!D26")="","",INDIRECT("補記シート!D26"))</f>
        <v/>
      </c>
      <c r="J70" s="94"/>
      <c r="K70" s="95" t="s">
        <v>212</v>
      </c>
      <c r="L70" s="106" t="s">
        <v>141</v>
      </c>
      <c r="M70" s="103" t="s">
        <v>213</v>
      </c>
      <c r="N70" s="96"/>
      <c r="O70" s="68">
        <v>10</v>
      </c>
      <c r="P70" s="97" t="s">
        <v>232</v>
      </c>
      <c r="Q70" s="98" t="s">
        <v>144</v>
      </c>
      <c r="R70" s="99" t="s">
        <v>157</v>
      </c>
      <c r="S70" s="99" t="s">
        <v>157</v>
      </c>
      <c r="T70" s="97" t="s">
        <v>157</v>
      </c>
      <c r="U70" s="105"/>
      <c r="V70" s="60">
        <v>1</v>
      </c>
      <c r="W70" s="94"/>
    </row>
    <row r="71" spans="2:23" s="88" customFormat="1" ht="112.5" x14ac:dyDescent="0.4">
      <c r="B71" s="89">
        <v>61</v>
      </c>
      <c r="C71" s="59" t="s">
        <v>214</v>
      </c>
      <c r="D71" s="90" t="s">
        <v>157</v>
      </c>
      <c r="E71" s="91" t="s">
        <v>202</v>
      </c>
      <c r="F71" s="92" t="s">
        <v>222</v>
      </c>
      <c r="G71" s="89">
        <v>1</v>
      </c>
      <c r="H71" s="63">
        <v>30</v>
      </c>
      <c r="I71" s="120" t="str">
        <f ca="1">IF(I53="","",LEFT(I53,4)&amp;"/"&amp;MID(I53,5,2)&amp;"/"&amp;RIGHT(I53,2))</f>
        <v/>
      </c>
      <c r="J71" s="94"/>
      <c r="K71" s="95" t="s">
        <v>215</v>
      </c>
      <c r="L71" s="106" t="s">
        <v>141</v>
      </c>
      <c r="M71" s="103" t="s">
        <v>474</v>
      </c>
      <c r="N71" s="96"/>
      <c r="O71" s="68">
        <v>10</v>
      </c>
      <c r="P71" s="97" t="s">
        <v>232</v>
      </c>
      <c r="Q71" s="98" t="s">
        <v>144</v>
      </c>
      <c r="R71" s="99" t="s">
        <v>157</v>
      </c>
      <c r="S71" s="99" t="s">
        <v>157</v>
      </c>
      <c r="T71" s="97" t="s">
        <v>157</v>
      </c>
      <c r="U71" s="105"/>
      <c r="V71" s="60">
        <v>1</v>
      </c>
      <c r="W71" s="94"/>
    </row>
    <row r="72" spans="2:23" s="88" customFormat="1" ht="56.25" x14ac:dyDescent="0.4">
      <c r="B72" s="89">
        <v>62</v>
      </c>
      <c r="C72" s="59" t="s">
        <v>216</v>
      </c>
      <c r="D72" s="90" t="s">
        <v>157</v>
      </c>
      <c r="E72" s="91" t="s">
        <v>138</v>
      </c>
      <c r="F72" s="92" t="s">
        <v>222</v>
      </c>
      <c r="G72" s="89">
        <v>1</v>
      </c>
      <c r="H72" s="63">
        <v>31</v>
      </c>
      <c r="I72" s="120" t="str">
        <f ca="1">LEFT(I50,4)&amp;"/"&amp;MID(I50,5,2)&amp;"/"&amp;RIGHT(I50,2)</f>
        <v>0//0</v>
      </c>
      <c r="J72" s="94"/>
      <c r="K72" s="95" t="s">
        <v>215</v>
      </c>
      <c r="L72" s="106" t="s">
        <v>141</v>
      </c>
      <c r="M72" s="103" t="s">
        <v>475</v>
      </c>
      <c r="N72" s="96"/>
      <c r="O72" s="68">
        <v>10</v>
      </c>
      <c r="P72" s="97" t="s">
        <v>232</v>
      </c>
      <c r="Q72" s="98" t="s">
        <v>144</v>
      </c>
      <c r="R72" s="99" t="s">
        <v>157</v>
      </c>
      <c r="S72" s="99" t="s">
        <v>157</v>
      </c>
      <c r="T72" s="97" t="s">
        <v>157</v>
      </c>
      <c r="U72" s="105"/>
      <c r="V72" s="60">
        <v>1</v>
      </c>
      <c r="W72" s="94"/>
    </row>
    <row r="73" spans="2:23" s="88" customFormat="1" x14ac:dyDescent="0.4">
      <c r="B73" s="89">
        <v>63</v>
      </c>
      <c r="C73" s="59" t="s">
        <v>217</v>
      </c>
      <c r="D73" s="90" t="s">
        <v>157</v>
      </c>
      <c r="E73" s="91" t="s">
        <v>138</v>
      </c>
      <c r="F73" s="92" t="s">
        <v>222</v>
      </c>
      <c r="G73" s="89">
        <v>1</v>
      </c>
      <c r="H73" s="63">
        <v>32</v>
      </c>
      <c r="I73" s="120">
        <v>401768</v>
      </c>
      <c r="J73" s="121"/>
      <c r="K73" s="95" t="s">
        <v>218</v>
      </c>
      <c r="L73" s="106" t="s">
        <v>141</v>
      </c>
      <c r="M73" s="59" t="s">
        <v>219</v>
      </c>
      <c r="N73" s="96"/>
      <c r="O73" s="68">
        <v>10</v>
      </c>
      <c r="P73" s="97" t="s">
        <v>232</v>
      </c>
      <c r="Q73" s="98" t="s">
        <v>144</v>
      </c>
      <c r="R73" s="99" t="s">
        <v>157</v>
      </c>
      <c r="S73" s="99" t="s">
        <v>157</v>
      </c>
      <c r="T73" s="97" t="s">
        <v>157</v>
      </c>
      <c r="U73" s="105"/>
      <c r="V73" s="90">
        <v>1</v>
      </c>
      <c r="W73" s="121"/>
    </row>
    <row r="74" spans="2:23" s="88" customFormat="1" ht="19.5" thickBot="1" x14ac:dyDescent="0.45">
      <c r="B74" s="143">
        <v>64</v>
      </c>
      <c r="C74" s="107" t="s">
        <v>220</v>
      </c>
      <c r="D74" s="144" t="s">
        <v>157</v>
      </c>
      <c r="E74" s="145" t="s">
        <v>138</v>
      </c>
      <c r="F74" s="146" t="s">
        <v>222</v>
      </c>
      <c r="G74" s="143">
        <v>1</v>
      </c>
      <c r="H74" s="147">
        <v>33</v>
      </c>
      <c r="I74" s="122">
        <v>401768</v>
      </c>
      <c r="J74" s="123"/>
      <c r="K74" s="148" t="s">
        <v>206</v>
      </c>
      <c r="L74" s="143" t="s">
        <v>198</v>
      </c>
      <c r="M74" s="147" t="s">
        <v>219</v>
      </c>
      <c r="N74" s="149"/>
      <c r="O74" s="150">
        <v>10</v>
      </c>
      <c r="P74" s="151" t="s">
        <v>232</v>
      </c>
      <c r="Q74" s="152" t="s">
        <v>144</v>
      </c>
      <c r="R74" s="153" t="s">
        <v>157</v>
      </c>
      <c r="S74" s="153" t="s">
        <v>157</v>
      </c>
      <c r="T74" s="151" t="s">
        <v>157</v>
      </c>
      <c r="U74" s="154"/>
      <c r="V74" s="144">
        <v>1</v>
      </c>
      <c r="W74" s="123"/>
    </row>
    <row r="75" spans="2:23" s="57" customFormat="1" ht="37.5" x14ac:dyDescent="0.4">
      <c r="B75" s="126">
        <v>65</v>
      </c>
      <c r="C75" s="127" t="s">
        <v>137</v>
      </c>
      <c r="D75" s="128" t="s">
        <v>27</v>
      </c>
      <c r="E75" s="129" t="s">
        <v>138</v>
      </c>
      <c r="F75" s="130" t="s">
        <v>244</v>
      </c>
      <c r="G75" s="126">
        <v>1</v>
      </c>
      <c r="H75" s="131">
        <v>1</v>
      </c>
      <c r="I75" s="132"/>
      <c r="J75" s="133"/>
      <c r="K75" s="134" t="s">
        <v>140</v>
      </c>
      <c r="L75" s="126" t="s">
        <v>141</v>
      </c>
      <c r="M75" s="131" t="s">
        <v>142</v>
      </c>
      <c r="N75" s="135" t="s">
        <v>143</v>
      </c>
      <c r="O75" s="136" t="s">
        <v>27</v>
      </c>
      <c r="P75" s="137" t="s">
        <v>27</v>
      </c>
      <c r="Q75" s="138" t="s">
        <v>144</v>
      </c>
      <c r="R75" s="139" t="s">
        <v>27</v>
      </c>
      <c r="S75" s="139" t="s">
        <v>27</v>
      </c>
      <c r="T75" s="137" t="s">
        <v>27</v>
      </c>
      <c r="U75" s="140"/>
      <c r="V75" s="128">
        <v>1</v>
      </c>
      <c r="W75" s="133"/>
    </row>
    <row r="76" spans="2:23" s="57" customFormat="1" ht="37.5" x14ac:dyDescent="0.4">
      <c r="B76" s="58">
        <v>66</v>
      </c>
      <c r="C76" s="59" t="s">
        <v>145</v>
      </c>
      <c r="D76" s="60" t="s">
        <v>27</v>
      </c>
      <c r="E76" s="61" t="s">
        <v>138</v>
      </c>
      <c r="F76" s="62" t="s">
        <v>245</v>
      </c>
      <c r="G76" s="58">
        <v>1</v>
      </c>
      <c r="H76" s="63">
        <v>2</v>
      </c>
      <c r="I76" s="64"/>
      <c r="J76" s="65"/>
      <c r="K76" s="66" t="s">
        <v>140</v>
      </c>
      <c r="L76" s="58" t="s">
        <v>141</v>
      </c>
      <c r="M76" s="63" t="s">
        <v>142</v>
      </c>
      <c r="N76" s="67" t="s">
        <v>147</v>
      </c>
      <c r="O76" s="68" t="s">
        <v>27</v>
      </c>
      <c r="P76" s="69" t="s">
        <v>27</v>
      </c>
      <c r="Q76" s="70" t="s">
        <v>144</v>
      </c>
      <c r="R76" s="71" t="s">
        <v>27</v>
      </c>
      <c r="S76" s="71" t="s">
        <v>27</v>
      </c>
      <c r="T76" s="69" t="s">
        <v>27</v>
      </c>
      <c r="U76" s="72"/>
      <c r="V76" s="73">
        <v>1</v>
      </c>
      <c r="W76" s="65"/>
    </row>
    <row r="77" spans="2:23" s="57" customFormat="1" ht="37.5" x14ac:dyDescent="0.4">
      <c r="B77" s="58">
        <v>67</v>
      </c>
      <c r="C77" s="59" t="s">
        <v>148</v>
      </c>
      <c r="D77" s="60" t="s">
        <v>27</v>
      </c>
      <c r="E77" s="61" t="s">
        <v>138</v>
      </c>
      <c r="F77" s="62" t="s">
        <v>245</v>
      </c>
      <c r="G77" s="58">
        <v>1</v>
      </c>
      <c r="H77" s="63">
        <v>3</v>
      </c>
      <c r="I77" s="64"/>
      <c r="J77" s="65"/>
      <c r="K77" s="66" t="s">
        <v>140</v>
      </c>
      <c r="L77" s="58" t="s">
        <v>141</v>
      </c>
      <c r="M77" s="63" t="s">
        <v>142</v>
      </c>
      <c r="N77" s="67" t="s">
        <v>147</v>
      </c>
      <c r="O77" s="68" t="s">
        <v>27</v>
      </c>
      <c r="P77" s="69" t="s">
        <v>27</v>
      </c>
      <c r="Q77" s="70" t="s">
        <v>144</v>
      </c>
      <c r="R77" s="71" t="s">
        <v>27</v>
      </c>
      <c r="S77" s="71" t="s">
        <v>27</v>
      </c>
      <c r="T77" s="69" t="s">
        <v>27</v>
      </c>
      <c r="U77" s="72"/>
      <c r="V77" s="73">
        <v>1</v>
      </c>
      <c r="W77" s="65"/>
    </row>
    <row r="78" spans="2:23" s="57" customFormat="1" ht="37.5" x14ac:dyDescent="0.4">
      <c r="B78" s="58">
        <v>68</v>
      </c>
      <c r="C78" s="59" t="s">
        <v>149</v>
      </c>
      <c r="D78" s="60" t="s">
        <v>27</v>
      </c>
      <c r="E78" s="61" t="s">
        <v>138</v>
      </c>
      <c r="F78" s="62" t="s">
        <v>245</v>
      </c>
      <c r="G78" s="58">
        <v>1</v>
      </c>
      <c r="H78" s="63">
        <v>4</v>
      </c>
      <c r="I78" s="64"/>
      <c r="J78" s="65"/>
      <c r="K78" s="66" t="s">
        <v>140</v>
      </c>
      <c r="L78" s="58" t="s">
        <v>141</v>
      </c>
      <c r="M78" s="63" t="s">
        <v>142</v>
      </c>
      <c r="N78" s="67" t="s">
        <v>147</v>
      </c>
      <c r="O78" s="68" t="s">
        <v>27</v>
      </c>
      <c r="P78" s="69" t="s">
        <v>27</v>
      </c>
      <c r="Q78" s="70" t="s">
        <v>144</v>
      </c>
      <c r="R78" s="71" t="s">
        <v>27</v>
      </c>
      <c r="S78" s="71" t="s">
        <v>27</v>
      </c>
      <c r="T78" s="69" t="s">
        <v>27</v>
      </c>
      <c r="U78" s="72"/>
      <c r="V78" s="60">
        <v>1</v>
      </c>
      <c r="W78" s="65"/>
    </row>
    <row r="79" spans="2:23" s="57" customFormat="1" ht="37.5" x14ac:dyDescent="0.4">
      <c r="B79" s="58">
        <v>69</v>
      </c>
      <c r="C79" s="59" t="s">
        <v>150</v>
      </c>
      <c r="D79" s="60" t="s">
        <v>27</v>
      </c>
      <c r="E79" s="61" t="s">
        <v>138</v>
      </c>
      <c r="F79" s="62" t="s">
        <v>245</v>
      </c>
      <c r="G79" s="58">
        <v>1</v>
      </c>
      <c r="H79" s="63">
        <v>5</v>
      </c>
      <c r="I79" s="64"/>
      <c r="J79" s="65"/>
      <c r="K79" s="66" t="s">
        <v>140</v>
      </c>
      <c r="L79" s="58" t="s">
        <v>141</v>
      </c>
      <c r="M79" s="63" t="s">
        <v>142</v>
      </c>
      <c r="N79" s="67" t="s">
        <v>147</v>
      </c>
      <c r="O79" s="68" t="s">
        <v>27</v>
      </c>
      <c r="P79" s="69" t="s">
        <v>27</v>
      </c>
      <c r="Q79" s="70" t="s">
        <v>144</v>
      </c>
      <c r="R79" s="71" t="s">
        <v>27</v>
      </c>
      <c r="S79" s="71" t="s">
        <v>27</v>
      </c>
      <c r="T79" s="69" t="s">
        <v>27</v>
      </c>
      <c r="U79" s="72"/>
      <c r="V79" s="60">
        <v>1</v>
      </c>
      <c r="W79" s="65"/>
    </row>
    <row r="80" spans="2:23" s="88" customFormat="1" ht="30.75" customHeight="1" x14ac:dyDescent="0.4">
      <c r="B80" s="74">
        <v>70</v>
      </c>
      <c r="C80" s="75" t="s">
        <v>151</v>
      </c>
      <c r="D80" s="76" t="s">
        <v>157</v>
      </c>
      <c r="E80" s="77" t="s">
        <v>138</v>
      </c>
      <c r="F80" s="78" t="s">
        <v>245</v>
      </c>
      <c r="G80" s="74">
        <v>1</v>
      </c>
      <c r="H80" s="63">
        <v>6</v>
      </c>
      <c r="I80" s="79">
        <v>671000</v>
      </c>
      <c r="J80" s="80"/>
      <c r="K80" s="66" t="s">
        <v>140</v>
      </c>
      <c r="L80" s="58" t="s">
        <v>141</v>
      </c>
      <c r="M80" s="75" t="s">
        <v>246</v>
      </c>
      <c r="N80" s="82"/>
      <c r="O80" s="83">
        <v>6</v>
      </c>
      <c r="P80" s="84" t="s">
        <v>247</v>
      </c>
      <c r="Q80" s="85" t="s">
        <v>154</v>
      </c>
      <c r="R80" s="86" t="s">
        <v>247</v>
      </c>
      <c r="S80" s="86">
        <v>6</v>
      </c>
      <c r="T80" s="84" t="s">
        <v>155</v>
      </c>
      <c r="U80" s="155"/>
      <c r="V80" s="76">
        <v>1</v>
      </c>
      <c r="W80" s="80"/>
    </row>
    <row r="81" spans="2:23" s="88" customFormat="1" ht="30.75" customHeight="1" x14ac:dyDescent="0.4">
      <c r="B81" s="89">
        <v>71</v>
      </c>
      <c r="C81" s="59" t="s">
        <v>156</v>
      </c>
      <c r="D81" s="90" t="s">
        <v>157</v>
      </c>
      <c r="E81" s="91" t="s">
        <v>138</v>
      </c>
      <c r="F81" s="92" t="s">
        <v>245</v>
      </c>
      <c r="G81" s="89">
        <v>1</v>
      </c>
      <c r="H81" s="63">
        <v>7</v>
      </c>
      <c r="I81" s="93" t="s">
        <v>158</v>
      </c>
      <c r="J81" s="94"/>
      <c r="K81" s="66" t="s">
        <v>140</v>
      </c>
      <c r="L81" s="58" t="s">
        <v>141</v>
      </c>
      <c r="M81" s="59" t="s">
        <v>159</v>
      </c>
      <c r="N81" s="96"/>
      <c r="O81" s="68">
        <v>3</v>
      </c>
      <c r="P81" s="97" t="s">
        <v>247</v>
      </c>
      <c r="Q81" s="98" t="s">
        <v>154</v>
      </c>
      <c r="R81" s="99" t="s">
        <v>247</v>
      </c>
      <c r="S81" s="99">
        <v>3</v>
      </c>
      <c r="T81" s="97" t="s">
        <v>161</v>
      </c>
      <c r="U81" s="105"/>
      <c r="V81" s="90">
        <v>1</v>
      </c>
      <c r="W81" s="94"/>
    </row>
    <row r="82" spans="2:23" s="88" customFormat="1" ht="75.75" x14ac:dyDescent="0.4">
      <c r="B82" s="89">
        <v>72</v>
      </c>
      <c r="C82" s="59" t="s">
        <v>162</v>
      </c>
      <c r="D82" s="90" t="s">
        <v>163</v>
      </c>
      <c r="E82" s="91" t="s">
        <v>138</v>
      </c>
      <c r="F82" s="92" t="s">
        <v>245</v>
      </c>
      <c r="G82" s="89">
        <v>1</v>
      </c>
      <c r="H82" s="63">
        <v>8</v>
      </c>
      <c r="I82" s="93">
        <f ca="1">INDIRECT("補記シート!D27")</f>
        <v>0</v>
      </c>
      <c r="J82" s="94"/>
      <c r="K82" s="95" t="s">
        <v>164</v>
      </c>
      <c r="L82" s="58" t="s">
        <v>141</v>
      </c>
      <c r="M82" s="101" t="s">
        <v>165</v>
      </c>
      <c r="N82" s="102"/>
      <c r="O82" s="68">
        <v>7</v>
      </c>
      <c r="P82" s="97" t="s">
        <v>247</v>
      </c>
      <c r="Q82" s="98" t="s">
        <v>154</v>
      </c>
      <c r="R82" s="99" t="s">
        <v>247</v>
      </c>
      <c r="S82" s="99">
        <v>7</v>
      </c>
      <c r="T82" s="97" t="s">
        <v>166</v>
      </c>
      <c r="U82" s="105"/>
      <c r="V82" s="90">
        <v>1</v>
      </c>
      <c r="W82" s="94"/>
    </row>
    <row r="83" spans="2:23" s="88" customFormat="1" ht="37.5" x14ac:dyDescent="0.4">
      <c r="B83" s="89">
        <v>73</v>
      </c>
      <c r="C83" s="59" t="s">
        <v>225</v>
      </c>
      <c r="D83" s="90" t="s">
        <v>163</v>
      </c>
      <c r="E83" s="91" t="s">
        <v>138</v>
      </c>
      <c r="F83" s="92" t="s">
        <v>245</v>
      </c>
      <c r="G83" s="89">
        <v>1</v>
      </c>
      <c r="H83" s="63">
        <v>9</v>
      </c>
      <c r="I83" s="93">
        <f ca="1">INDIRECT("補記シート!D28")</f>
        <v>0</v>
      </c>
      <c r="J83" s="94"/>
      <c r="K83" s="95" t="s">
        <v>164</v>
      </c>
      <c r="L83" s="103" t="s">
        <v>168</v>
      </c>
      <c r="M83" s="103" t="s">
        <v>168</v>
      </c>
      <c r="N83" s="96"/>
      <c r="O83" s="68">
        <v>8</v>
      </c>
      <c r="P83" s="97" t="s">
        <v>247</v>
      </c>
      <c r="Q83" s="98" t="s">
        <v>154</v>
      </c>
      <c r="R83" s="99" t="s">
        <v>247</v>
      </c>
      <c r="S83" s="99" t="s">
        <v>157</v>
      </c>
      <c r="T83" s="97" t="s">
        <v>155</v>
      </c>
      <c r="U83" s="100"/>
      <c r="V83" s="76">
        <v>1</v>
      </c>
      <c r="W83" s="94"/>
    </row>
    <row r="84" spans="2:23" s="88" customFormat="1" ht="91.5" customHeight="1" x14ac:dyDescent="0.4">
      <c r="B84" s="89">
        <v>74</v>
      </c>
      <c r="C84" s="59" t="s">
        <v>169</v>
      </c>
      <c r="D84" s="90" t="s">
        <v>163</v>
      </c>
      <c r="E84" s="91" t="s">
        <v>138</v>
      </c>
      <c r="F84" s="92" t="s">
        <v>245</v>
      </c>
      <c r="G84" s="89">
        <v>1</v>
      </c>
      <c r="H84" s="63">
        <v>10</v>
      </c>
      <c r="I84" s="93" t="str">
        <f ca="1">IF(ISBLANK(INDIRECT("参加形態別事項届出書!ｍ26"))=TRUE,"",IF(INDIRECT("参加形態別事項届出書!ｍ24")="新規",1,IF(INDIRECT("参加形態別事項届出書!ｍ24")="変更",2,"")))</f>
        <v/>
      </c>
      <c r="J84" s="94"/>
      <c r="K84" s="95" t="s">
        <v>170</v>
      </c>
      <c r="L84" s="104" t="s">
        <v>171</v>
      </c>
      <c r="M84" s="103" t="s">
        <v>172</v>
      </c>
      <c r="N84" s="96"/>
      <c r="O84" s="68">
        <v>1</v>
      </c>
      <c r="P84" s="97" t="s">
        <v>247</v>
      </c>
      <c r="Q84" s="98" t="s">
        <v>154</v>
      </c>
      <c r="R84" s="99" t="s">
        <v>247</v>
      </c>
      <c r="S84" s="99">
        <v>1</v>
      </c>
      <c r="T84" s="97" t="s">
        <v>155</v>
      </c>
      <c r="U84" s="100"/>
      <c r="V84" s="76">
        <v>1</v>
      </c>
      <c r="W84" s="94"/>
    </row>
    <row r="85" spans="2:23" s="88" customFormat="1" x14ac:dyDescent="0.4">
      <c r="B85" s="89">
        <v>75</v>
      </c>
      <c r="C85" s="59" t="s">
        <v>173</v>
      </c>
      <c r="D85" s="90" t="s">
        <v>157</v>
      </c>
      <c r="E85" s="91" t="s">
        <v>226</v>
      </c>
      <c r="F85" s="92" t="s">
        <v>245</v>
      </c>
      <c r="G85" s="89">
        <v>1</v>
      </c>
      <c r="H85" s="63">
        <v>11</v>
      </c>
      <c r="I85" s="93"/>
      <c r="J85" s="94"/>
      <c r="K85" s="95" t="s">
        <v>140</v>
      </c>
      <c r="L85" s="141" t="s">
        <v>141</v>
      </c>
      <c r="M85" s="59" t="s">
        <v>175</v>
      </c>
      <c r="N85" s="96"/>
      <c r="O85" s="68">
        <v>1</v>
      </c>
      <c r="P85" s="97" t="s">
        <v>247</v>
      </c>
      <c r="Q85" s="98" t="s">
        <v>176</v>
      </c>
      <c r="R85" s="99" t="s">
        <v>247</v>
      </c>
      <c r="S85" s="99">
        <v>1</v>
      </c>
      <c r="T85" s="97" t="s">
        <v>177</v>
      </c>
      <c r="U85" s="125"/>
      <c r="V85" s="156">
        <v>1</v>
      </c>
      <c r="W85" s="94"/>
    </row>
    <row r="86" spans="2:23" s="88" customFormat="1" ht="88.5" customHeight="1" x14ac:dyDescent="0.4">
      <c r="B86" s="89">
        <v>76</v>
      </c>
      <c r="C86" s="107" t="s">
        <v>178</v>
      </c>
      <c r="D86" s="108" t="s">
        <v>163</v>
      </c>
      <c r="E86" s="91" t="s">
        <v>227</v>
      </c>
      <c r="F86" s="110" t="s">
        <v>245</v>
      </c>
      <c r="G86" s="106">
        <v>1</v>
      </c>
      <c r="H86" s="63">
        <v>12</v>
      </c>
      <c r="I86" s="93" t="str">
        <f ca="1">IF(I84=1,TEXT(DATE(INDIRECT("参加形態別事項届出書!M27"),INDIRECT("参加形態別事項届出書!S27"),INDIRECT("参加形態別事項届出書!Y27")),"YYYYMMDD"),"")</f>
        <v/>
      </c>
      <c r="J86" s="94"/>
      <c r="K86" s="95" t="s">
        <v>170</v>
      </c>
      <c r="L86" s="104" t="s">
        <v>180</v>
      </c>
      <c r="M86" s="103" t="s">
        <v>181</v>
      </c>
      <c r="N86" s="96"/>
      <c r="O86" s="68">
        <v>8</v>
      </c>
      <c r="P86" s="97" t="s">
        <v>247</v>
      </c>
      <c r="Q86" s="98" t="s">
        <v>182</v>
      </c>
      <c r="R86" s="99" t="s">
        <v>247</v>
      </c>
      <c r="S86" s="99" t="s">
        <v>157</v>
      </c>
      <c r="T86" s="97" t="s">
        <v>155</v>
      </c>
      <c r="U86" s="125"/>
      <c r="V86" s="156">
        <v>1</v>
      </c>
      <c r="W86" s="94"/>
    </row>
    <row r="87" spans="2:23" s="88" customFormat="1" x14ac:dyDescent="0.4">
      <c r="B87" s="89">
        <v>77</v>
      </c>
      <c r="C87" s="59" t="s">
        <v>183</v>
      </c>
      <c r="D87" s="90" t="s">
        <v>157</v>
      </c>
      <c r="E87" s="91" t="s">
        <v>226</v>
      </c>
      <c r="F87" s="92" t="s">
        <v>245</v>
      </c>
      <c r="G87" s="89">
        <v>1</v>
      </c>
      <c r="H87" s="63">
        <v>13</v>
      </c>
      <c r="I87" s="93"/>
      <c r="J87" s="94"/>
      <c r="K87" s="95" t="s">
        <v>140</v>
      </c>
      <c r="L87" s="89" t="s">
        <v>141</v>
      </c>
      <c r="M87" s="59" t="s">
        <v>175</v>
      </c>
      <c r="N87" s="96"/>
      <c r="O87" s="68">
        <v>1</v>
      </c>
      <c r="P87" s="97" t="s">
        <v>247</v>
      </c>
      <c r="Q87" s="98" t="s">
        <v>176</v>
      </c>
      <c r="R87" s="99" t="s">
        <v>247</v>
      </c>
      <c r="S87" s="99">
        <v>1</v>
      </c>
      <c r="T87" s="97" t="s">
        <v>177</v>
      </c>
      <c r="U87" s="100"/>
      <c r="V87" s="76">
        <v>1</v>
      </c>
      <c r="W87" s="94"/>
    </row>
    <row r="88" spans="2:23" s="88" customFormat="1" x14ac:dyDescent="0.4">
      <c r="B88" s="89">
        <v>78</v>
      </c>
      <c r="C88" s="59" t="s">
        <v>184</v>
      </c>
      <c r="D88" s="90" t="s">
        <v>163</v>
      </c>
      <c r="E88" s="91" t="s">
        <v>227</v>
      </c>
      <c r="F88" s="92" t="s">
        <v>245</v>
      </c>
      <c r="G88" s="89">
        <v>1</v>
      </c>
      <c r="H88" s="63">
        <v>14</v>
      </c>
      <c r="I88" s="93">
        <v>29991231</v>
      </c>
      <c r="J88" s="94"/>
      <c r="K88" s="95" t="s">
        <v>140</v>
      </c>
      <c r="L88" s="89" t="s">
        <v>141</v>
      </c>
      <c r="M88" s="59" t="s">
        <v>185</v>
      </c>
      <c r="N88" s="96"/>
      <c r="O88" s="68">
        <v>8</v>
      </c>
      <c r="P88" s="97" t="s">
        <v>247</v>
      </c>
      <c r="Q88" s="98" t="s">
        <v>176</v>
      </c>
      <c r="R88" s="99" t="s">
        <v>247</v>
      </c>
      <c r="S88" s="99">
        <v>8</v>
      </c>
      <c r="T88" s="97" t="s">
        <v>155</v>
      </c>
      <c r="U88" s="105"/>
      <c r="V88" s="76">
        <v>1</v>
      </c>
      <c r="W88" s="94"/>
    </row>
    <row r="89" spans="2:23" s="88" customFormat="1" ht="58.5" customHeight="1" x14ac:dyDescent="0.4">
      <c r="B89" s="89">
        <v>79</v>
      </c>
      <c r="C89" s="59" t="s">
        <v>186</v>
      </c>
      <c r="D89" s="90" t="s">
        <v>157</v>
      </c>
      <c r="E89" s="91" t="s">
        <v>226</v>
      </c>
      <c r="F89" s="92" t="s">
        <v>245</v>
      </c>
      <c r="G89" s="89">
        <v>1</v>
      </c>
      <c r="H89" s="63">
        <v>15</v>
      </c>
      <c r="I89" s="93"/>
      <c r="J89" s="94"/>
      <c r="K89" s="95" t="s">
        <v>140</v>
      </c>
      <c r="L89" s="141" t="s">
        <v>141</v>
      </c>
      <c r="M89" s="59" t="s">
        <v>175</v>
      </c>
      <c r="N89" s="96"/>
      <c r="O89" s="68">
        <v>1</v>
      </c>
      <c r="P89" s="97" t="s">
        <v>247</v>
      </c>
      <c r="Q89" s="98" t="s">
        <v>176</v>
      </c>
      <c r="R89" s="99" t="s">
        <v>247</v>
      </c>
      <c r="S89" s="99">
        <v>1</v>
      </c>
      <c r="T89" s="97" t="s">
        <v>177</v>
      </c>
      <c r="U89" s="100"/>
      <c r="V89" s="76">
        <v>1</v>
      </c>
      <c r="W89" s="94"/>
    </row>
    <row r="90" spans="2:23" s="88" customFormat="1" ht="72.75" customHeight="1" x14ac:dyDescent="0.4">
      <c r="B90" s="89">
        <v>80</v>
      </c>
      <c r="C90" s="59" t="s">
        <v>187</v>
      </c>
      <c r="D90" s="90" t="s">
        <v>163</v>
      </c>
      <c r="E90" s="91" t="s">
        <v>227</v>
      </c>
      <c r="F90" s="92" t="s">
        <v>245</v>
      </c>
      <c r="G90" s="89">
        <v>1</v>
      </c>
      <c r="H90" s="63">
        <v>16</v>
      </c>
      <c r="I90" s="93" t="str">
        <f ca="1">IF(INDIRECT("補記シート!D29")="","",INDIRECT("補記シート!D29"))</f>
        <v/>
      </c>
      <c r="J90" s="94"/>
      <c r="K90" s="95" t="s">
        <v>164</v>
      </c>
      <c r="L90" s="89" t="s">
        <v>141</v>
      </c>
      <c r="M90" s="103" t="s">
        <v>188</v>
      </c>
      <c r="N90" s="96" t="s">
        <v>189</v>
      </c>
      <c r="O90" s="68">
        <v>7</v>
      </c>
      <c r="P90" s="97" t="s">
        <v>247</v>
      </c>
      <c r="Q90" s="98" t="s">
        <v>176</v>
      </c>
      <c r="R90" s="99" t="s">
        <v>247</v>
      </c>
      <c r="S90" s="99">
        <v>7</v>
      </c>
      <c r="T90" s="97" t="s">
        <v>166</v>
      </c>
      <c r="U90" s="100"/>
      <c r="V90" s="76">
        <v>1</v>
      </c>
      <c r="W90" s="94"/>
    </row>
    <row r="91" spans="2:23" s="88" customFormat="1" x14ac:dyDescent="0.4">
      <c r="B91" s="89">
        <v>81</v>
      </c>
      <c r="C91" s="59" t="s">
        <v>228</v>
      </c>
      <c r="D91" s="90" t="s">
        <v>157</v>
      </c>
      <c r="E91" s="91" t="s">
        <v>226</v>
      </c>
      <c r="F91" s="92" t="s">
        <v>245</v>
      </c>
      <c r="G91" s="89">
        <v>1</v>
      </c>
      <c r="H91" s="63">
        <v>17</v>
      </c>
      <c r="I91" s="93"/>
      <c r="J91" s="94"/>
      <c r="K91" s="95" t="s">
        <v>140</v>
      </c>
      <c r="L91" s="89" t="s">
        <v>141</v>
      </c>
      <c r="M91" s="59" t="s">
        <v>175</v>
      </c>
      <c r="N91" s="96"/>
      <c r="O91" s="68">
        <v>1</v>
      </c>
      <c r="P91" s="97" t="s">
        <v>247</v>
      </c>
      <c r="Q91" s="98" t="s">
        <v>176</v>
      </c>
      <c r="R91" s="99" t="s">
        <v>247</v>
      </c>
      <c r="S91" s="99">
        <v>1</v>
      </c>
      <c r="T91" s="97" t="s">
        <v>177</v>
      </c>
      <c r="U91" s="100"/>
      <c r="V91" s="76">
        <v>1</v>
      </c>
      <c r="W91" s="94"/>
    </row>
    <row r="92" spans="2:23" s="88" customFormat="1" ht="83.25" customHeight="1" x14ac:dyDescent="0.4">
      <c r="B92" s="89">
        <v>82</v>
      </c>
      <c r="C92" s="59" t="s">
        <v>229</v>
      </c>
      <c r="D92" s="90" t="s">
        <v>163</v>
      </c>
      <c r="E92" s="91" t="s">
        <v>227</v>
      </c>
      <c r="F92" s="92" t="s">
        <v>245</v>
      </c>
      <c r="G92" s="89">
        <v>1</v>
      </c>
      <c r="H92" s="63">
        <v>18</v>
      </c>
      <c r="I92" s="93" t="str">
        <f ca="1">IF(AND(I84=1,INDIRECT("補記シート!H139")=""),0,IF(INDIRECT("補記シート!H139")="","",INDIRECT("補記シート!H139")))</f>
        <v/>
      </c>
      <c r="J92" s="94"/>
      <c r="K92" s="95" t="s">
        <v>164</v>
      </c>
      <c r="L92" s="89" t="s">
        <v>141</v>
      </c>
      <c r="M92" s="142" t="s">
        <v>230</v>
      </c>
      <c r="N92" s="124"/>
      <c r="O92" s="68">
        <v>1</v>
      </c>
      <c r="P92" s="97" t="s">
        <v>247</v>
      </c>
      <c r="Q92" s="98" t="s">
        <v>182</v>
      </c>
      <c r="R92" s="99" t="s">
        <v>247</v>
      </c>
      <c r="S92" s="99">
        <v>1</v>
      </c>
      <c r="T92" s="97" t="s">
        <v>155</v>
      </c>
      <c r="U92" s="100"/>
      <c r="V92" s="90">
        <v>1</v>
      </c>
      <c r="W92" s="94"/>
    </row>
    <row r="93" spans="2:23" s="88" customFormat="1" x14ac:dyDescent="0.4">
      <c r="B93" s="89">
        <v>83</v>
      </c>
      <c r="C93" s="59" t="s">
        <v>248</v>
      </c>
      <c r="D93" s="90" t="s">
        <v>157</v>
      </c>
      <c r="E93" s="91" t="s">
        <v>226</v>
      </c>
      <c r="F93" s="92" t="s">
        <v>245</v>
      </c>
      <c r="G93" s="89">
        <v>1</v>
      </c>
      <c r="H93" s="63">
        <v>19</v>
      </c>
      <c r="I93" s="93"/>
      <c r="J93" s="94"/>
      <c r="K93" s="95" t="s">
        <v>140</v>
      </c>
      <c r="L93" s="89" t="s">
        <v>141</v>
      </c>
      <c r="M93" s="59" t="s">
        <v>175</v>
      </c>
      <c r="N93" s="96"/>
      <c r="O93" s="68">
        <v>1</v>
      </c>
      <c r="P93" s="97" t="s">
        <v>249</v>
      </c>
      <c r="Q93" s="98" t="s">
        <v>176</v>
      </c>
      <c r="R93" s="99" t="s">
        <v>249</v>
      </c>
      <c r="S93" s="99">
        <v>1</v>
      </c>
      <c r="T93" s="97" t="s">
        <v>177</v>
      </c>
      <c r="U93" s="100"/>
      <c r="V93" s="90">
        <v>1</v>
      </c>
      <c r="W93" s="94"/>
    </row>
    <row r="94" spans="2:23" s="88" customFormat="1" ht="51" customHeight="1" x14ac:dyDescent="0.4">
      <c r="B94" s="89">
        <v>84</v>
      </c>
      <c r="C94" s="59" t="s">
        <v>250</v>
      </c>
      <c r="D94" s="90" t="s">
        <v>163</v>
      </c>
      <c r="E94" s="91" t="s">
        <v>227</v>
      </c>
      <c r="F94" s="92" t="s">
        <v>245</v>
      </c>
      <c r="G94" s="89">
        <v>1</v>
      </c>
      <c r="H94" s="63">
        <v>20</v>
      </c>
      <c r="I94" s="93" t="str">
        <f ca="1">IF(INDIRECT("補記シート!H140")="","",INDIRECT("補記シート!H140"))</f>
        <v/>
      </c>
      <c r="J94" s="94"/>
      <c r="K94" s="95" t="s">
        <v>164</v>
      </c>
      <c r="L94" s="89" t="s">
        <v>141</v>
      </c>
      <c r="M94" s="101" t="s">
        <v>192</v>
      </c>
      <c r="N94" s="96"/>
      <c r="O94" s="68">
        <v>7</v>
      </c>
      <c r="P94" s="97" t="s">
        <v>249</v>
      </c>
      <c r="Q94" s="98" t="s">
        <v>176</v>
      </c>
      <c r="R94" s="99" t="s">
        <v>249</v>
      </c>
      <c r="S94" s="99">
        <v>7</v>
      </c>
      <c r="T94" s="97" t="s">
        <v>166</v>
      </c>
      <c r="U94" s="105"/>
      <c r="V94" s="90">
        <v>1</v>
      </c>
      <c r="W94" s="94"/>
    </row>
    <row r="95" spans="2:23" s="88" customFormat="1" ht="49.5" customHeight="1" x14ac:dyDescent="0.4">
      <c r="B95" s="74">
        <v>85</v>
      </c>
      <c r="C95" s="75" t="s">
        <v>251</v>
      </c>
      <c r="D95" s="76" t="s">
        <v>27</v>
      </c>
      <c r="E95" s="77" t="s">
        <v>202</v>
      </c>
      <c r="F95" s="78" t="s">
        <v>245</v>
      </c>
      <c r="G95" s="74">
        <v>1</v>
      </c>
      <c r="H95" s="63">
        <v>21</v>
      </c>
      <c r="I95" s="79" t="str">
        <f ca="1">IF(INDIRECT("参加形態別事項届出書!ｍ46")="","",INDIRECT("参加形態別事項届出書!ｍ46"))</f>
        <v/>
      </c>
      <c r="J95" s="80"/>
      <c r="K95" s="81" t="s">
        <v>170</v>
      </c>
      <c r="L95" s="157" t="s">
        <v>210</v>
      </c>
      <c r="M95" s="158" t="s">
        <v>210</v>
      </c>
      <c r="N95" s="82"/>
      <c r="O95" s="83">
        <v>7</v>
      </c>
      <c r="P95" s="97" t="s">
        <v>249</v>
      </c>
      <c r="Q95" s="85" t="s">
        <v>144</v>
      </c>
      <c r="R95" s="86" t="s">
        <v>157</v>
      </c>
      <c r="S95" s="86" t="s">
        <v>157</v>
      </c>
      <c r="T95" s="84" t="s">
        <v>157</v>
      </c>
      <c r="U95" s="155"/>
      <c r="V95" s="76">
        <v>1</v>
      </c>
      <c r="W95" s="80"/>
    </row>
    <row r="96" spans="2:23" s="88" customFormat="1" x14ac:dyDescent="0.4">
      <c r="B96" s="89">
        <v>86</v>
      </c>
      <c r="C96" s="59" t="s">
        <v>197</v>
      </c>
      <c r="D96" s="90" t="s">
        <v>157</v>
      </c>
      <c r="E96" s="91" t="s">
        <v>205</v>
      </c>
      <c r="F96" s="92" t="s">
        <v>245</v>
      </c>
      <c r="G96" s="89">
        <v>1</v>
      </c>
      <c r="H96" s="63">
        <v>22</v>
      </c>
      <c r="I96" s="93"/>
      <c r="J96" s="94"/>
      <c r="K96" s="95" t="s">
        <v>218</v>
      </c>
      <c r="L96" s="89" t="s">
        <v>141</v>
      </c>
      <c r="M96" s="59" t="s">
        <v>175</v>
      </c>
      <c r="N96" s="96"/>
      <c r="O96" s="68" t="s">
        <v>207</v>
      </c>
      <c r="P96" s="97" t="s">
        <v>249</v>
      </c>
      <c r="Q96" s="98" t="s">
        <v>144</v>
      </c>
      <c r="R96" s="99" t="s">
        <v>157</v>
      </c>
      <c r="S96" s="99" t="s">
        <v>157</v>
      </c>
      <c r="T96" s="97" t="s">
        <v>157</v>
      </c>
      <c r="U96" s="105"/>
      <c r="V96" s="90">
        <v>1</v>
      </c>
      <c r="W96" s="94"/>
    </row>
    <row r="97" spans="2:23" s="88" customFormat="1" ht="52.5" customHeight="1" x14ac:dyDescent="0.4">
      <c r="B97" s="89">
        <v>87</v>
      </c>
      <c r="C97" s="59" t="s">
        <v>243</v>
      </c>
      <c r="D97" s="90" t="s">
        <v>157</v>
      </c>
      <c r="E97" s="91" t="s">
        <v>205</v>
      </c>
      <c r="F97" s="92" t="s">
        <v>245</v>
      </c>
      <c r="G97" s="89">
        <v>1</v>
      </c>
      <c r="H97" s="63">
        <v>23</v>
      </c>
      <c r="I97" s="120" t="str">
        <f ca="1">IF(INDIRECT("補記シート!D30")="","",INDIRECT("補記シート!D30"))</f>
        <v/>
      </c>
      <c r="J97" s="94"/>
      <c r="K97" s="95" t="s">
        <v>212</v>
      </c>
      <c r="L97" s="89" t="s">
        <v>141</v>
      </c>
      <c r="M97" s="103" t="s">
        <v>213</v>
      </c>
      <c r="N97" s="96"/>
      <c r="O97" s="68">
        <v>10</v>
      </c>
      <c r="P97" s="97" t="s">
        <v>249</v>
      </c>
      <c r="Q97" s="98" t="s">
        <v>144</v>
      </c>
      <c r="R97" s="99" t="s">
        <v>157</v>
      </c>
      <c r="S97" s="99" t="s">
        <v>157</v>
      </c>
      <c r="T97" s="97" t="s">
        <v>157</v>
      </c>
      <c r="U97" s="105"/>
      <c r="V97" s="90">
        <v>1</v>
      </c>
      <c r="W97" s="94"/>
    </row>
    <row r="98" spans="2:23" s="88" customFormat="1" ht="112.5" x14ac:dyDescent="0.4">
      <c r="B98" s="89">
        <v>88</v>
      </c>
      <c r="C98" s="59" t="s">
        <v>214</v>
      </c>
      <c r="D98" s="90" t="s">
        <v>157</v>
      </c>
      <c r="E98" s="91" t="s">
        <v>252</v>
      </c>
      <c r="F98" s="92" t="s">
        <v>245</v>
      </c>
      <c r="G98" s="89">
        <v>1</v>
      </c>
      <c r="H98" s="63">
        <v>24</v>
      </c>
      <c r="I98" s="120" t="str">
        <f ca="1">IF(I86="","",LEFT(I86,4)&amp;"/"&amp;MID(I86,5,2)&amp;"/"&amp;RIGHT(I86,2))</f>
        <v/>
      </c>
      <c r="J98" s="94"/>
      <c r="K98" s="95" t="s">
        <v>215</v>
      </c>
      <c r="L98" s="89" t="s">
        <v>141</v>
      </c>
      <c r="M98" s="103" t="s">
        <v>481</v>
      </c>
      <c r="N98" s="96"/>
      <c r="O98" s="68">
        <v>10</v>
      </c>
      <c r="P98" s="97" t="s">
        <v>249</v>
      </c>
      <c r="Q98" s="98" t="s">
        <v>144</v>
      </c>
      <c r="R98" s="99" t="s">
        <v>157</v>
      </c>
      <c r="S98" s="99" t="s">
        <v>157</v>
      </c>
      <c r="T98" s="97" t="s">
        <v>157</v>
      </c>
      <c r="U98" s="105"/>
      <c r="V98" s="90">
        <v>1</v>
      </c>
      <c r="W98" s="94"/>
    </row>
    <row r="99" spans="2:23" s="88" customFormat="1" ht="56.25" x14ac:dyDescent="0.4">
      <c r="B99" s="89">
        <v>89</v>
      </c>
      <c r="C99" s="59" t="s">
        <v>216</v>
      </c>
      <c r="D99" s="90" t="s">
        <v>157</v>
      </c>
      <c r="E99" s="91" t="s">
        <v>205</v>
      </c>
      <c r="F99" s="92" t="s">
        <v>245</v>
      </c>
      <c r="G99" s="89">
        <v>1</v>
      </c>
      <c r="H99" s="63">
        <v>25</v>
      </c>
      <c r="I99" s="120" t="str">
        <f ca="1">LEFT(I83,4)&amp;"/"&amp;MID(I83,5,2)&amp;"/"&amp;RIGHT(I83,2)</f>
        <v>0//0</v>
      </c>
      <c r="J99" s="94"/>
      <c r="K99" s="95" t="s">
        <v>215</v>
      </c>
      <c r="L99" s="89" t="s">
        <v>141</v>
      </c>
      <c r="M99" s="103" t="s">
        <v>482</v>
      </c>
      <c r="N99" s="96"/>
      <c r="O99" s="68">
        <v>10</v>
      </c>
      <c r="P99" s="97" t="s">
        <v>249</v>
      </c>
      <c r="Q99" s="98" t="s">
        <v>144</v>
      </c>
      <c r="R99" s="99" t="s">
        <v>157</v>
      </c>
      <c r="S99" s="99" t="s">
        <v>157</v>
      </c>
      <c r="T99" s="97" t="s">
        <v>157</v>
      </c>
      <c r="U99" s="105"/>
      <c r="V99" s="90">
        <v>1</v>
      </c>
      <c r="W99" s="94"/>
    </row>
    <row r="100" spans="2:23" s="88" customFormat="1" x14ac:dyDescent="0.4">
      <c r="B100" s="89">
        <v>90</v>
      </c>
      <c r="C100" s="59" t="s">
        <v>217</v>
      </c>
      <c r="D100" s="90" t="s">
        <v>157</v>
      </c>
      <c r="E100" s="91" t="s">
        <v>205</v>
      </c>
      <c r="F100" s="92" t="s">
        <v>245</v>
      </c>
      <c r="G100" s="89">
        <v>1</v>
      </c>
      <c r="H100" s="63">
        <v>26</v>
      </c>
      <c r="I100" s="120">
        <v>401768</v>
      </c>
      <c r="J100" s="121"/>
      <c r="K100" s="95" t="s">
        <v>218</v>
      </c>
      <c r="L100" s="89" t="s">
        <v>141</v>
      </c>
      <c r="M100" s="59" t="s">
        <v>219</v>
      </c>
      <c r="N100" s="96"/>
      <c r="O100" s="68">
        <v>10</v>
      </c>
      <c r="P100" s="97" t="s">
        <v>249</v>
      </c>
      <c r="Q100" s="98" t="s">
        <v>144</v>
      </c>
      <c r="R100" s="99" t="s">
        <v>157</v>
      </c>
      <c r="S100" s="99" t="s">
        <v>157</v>
      </c>
      <c r="T100" s="97" t="s">
        <v>157</v>
      </c>
      <c r="U100" s="105"/>
      <c r="V100" s="90">
        <v>1</v>
      </c>
      <c r="W100" s="121"/>
    </row>
    <row r="101" spans="2:23" s="88" customFormat="1" ht="19.5" thickBot="1" x14ac:dyDescent="0.45">
      <c r="B101" s="143">
        <v>91</v>
      </c>
      <c r="C101" s="107" t="s">
        <v>220</v>
      </c>
      <c r="D101" s="144" t="s">
        <v>157</v>
      </c>
      <c r="E101" s="145" t="s">
        <v>205</v>
      </c>
      <c r="F101" s="146" t="s">
        <v>245</v>
      </c>
      <c r="G101" s="143">
        <v>1</v>
      </c>
      <c r="H101" s="147">
        <v>27</v>
      </c>
      <c r="I101" s="122">
        <v>401768</v>
      </c>
      <c r="J101" s="123"/>
      <c r="K101" s="148" t="s">
        <v>206</v>
      </c>
      <c r="L101" s="143" t="s">
        <v>198</v>
      </c>
      <c r="M101" s="147" t="s">
        <v>219</v>
      </c>
      <c r="N101" s="149"/>
      <c r="O101" s="150">
        <v>10</v>
      </c>
      <c r="P101" s="151" t="s">
        <v>249</v>
      </c>
      <c r="Q101" s="152" t="s">
        <v>144</v>
      </c>
      <c r="R101" s="153" t="s">
        <v>157</v>
      </c>
      <c r="S101" s="153" t="s">
        <v>157</v>
      </c>
      <c r="T101" s="151" t="s">
        <v>157</v>
      </c>
      <c r="U101" s="154"/>
      <c r="V101" s="144">
        <v>1</v>
      </c>
      <c r="W101" s="123"/>
    </row>
    <row r="102" spans="2:23" s="57" customFormat="1" ht="37.5" x14ac:dyDescent="0.4">
      <c r="B102" s="126">
        <v>92</v>
      </c>
      <c r="C102" s="127" t="s">
        <v>137</v>
      </c>
      <c r="D102" s="128" t="s">
        <v>27</v>
      </c>
      <c r="E102" s="129" t="s">
        <v>138</v>
      </c>
      <c r="F102" s="130" t="s">
        <v>253</v>
      </c>
      <c r="G102" s="126">
        <v>1</v>
      </c>
      <c r="H102" s="131">
        <v>1</v>
      </c>
      <c r="I102" s="132"/>
      <c r="J102" s="133"/>
      <c r="K102" s="134" t="s">
        <v>140</v>
      </c>
      <c r="L102" s="126" t="s">
        <v>141</v>
      </c>
      <c r="M102" s="131" t="s">
        <v>142</v>
      </c>
      <c r="N102" s="135" t="s">
        <v>143</v>
      </c>
      <c r="O102" s="136" t="s">
        <v>27</v>
      </c>
      <c r="P102" s="137" t="s">
        <v>27</v>
      </c>
      <c r="Q102" s="138" t="s">
        <v>144</v>
      </c>
      <c r="R102" s="139" t="s">
        <v>27</v>
      </c>
      <c r="S102" s="139" t="s">
        <v>27</v>
      </c>
      <c r="T102" s="137" t="s">
        <v>27</v>
      </c>
      <c r="U102" s="140"/>
      <c r="V102" s="128">
        <v>1</v>
      </c>
      <c r="W102" s="133"/>
    </row>
    <row r="103" spans="2:23" s="57" customFormat="1" ht="37.5" x14ac:dyDescent="0.4">
      <c r="B103" s="58">
        <v>93</v>
      </c>
      <c r="C103" s="59" t="s">
        <v>145</v>
      </c>
      <c r="D103" s="60" t="s">
        <v>27</v>
      </c>
      <c r="E103" s="61" t="s">
        <v>138</v>
      </c>
      <c r="F103" s="62" t="s">
        <v>254</v>
      </c>
      <c r="G103" s="58">
        <v>1</v>
      </c>
      <c r="H103" s="63">
        <v>2</v>
      </c>
      <c r="I103" s="64"/>
      <c r="J103" s="65"/>
      <c r="K103" s="66" t="s">
        <v>140</v>
      </c>
      <c r="L103" s="58" t="s">
        <v>141</v>
      </c>
      <c r="M103" s="63" t="s">
        <v>142</v>
      </c>
      <c r="N103" s="67" t="s">
        <v>147</v>
      </c>
      <c r="O103" s="68" t="s">
        <v>27</v>
      </c>
      <c r="P103" s="69" t="s">
        <v>27</v>
      </c>
      <c r="Q103" s="70" t="s">
        <v>144</v>
      </c>
      <c r="R103" s="71" t="s">
        <v>27</v>
      </c>
      <c r="S103" s="71" t="s">
        <v>27</v>
      </c>
      <c r="T103" s="69" t="s">
        <v>27</v>
      </c>
      <c r="U103" s="72"/>
      <c r="V103" s="73">
        <v>1</v>
      </c>
      <c r="W103" s="65"/>
    </row>
    <row r="104" spans="2:23" s="57" customFormat="1" ht="37.5" x14ac:dyDescent="0.4">
      <c r="B104" s="58">
        <v>94</v>
      </c>
      <c r="C104" s="59" t="s">
        <v>148</v>
      </c>
      <c r="D104" s="60" t="s">
        <v>27</v>
      </c>
      <c r="E104" s="61" t="s">
        <v>138</v>
      </c>
      <c r="F104" s="62" t="s">
        <v>254</v>
      </c>
      <c r="G104" s="58">
        <v>1</v>
      </c>
      <c r="H104" s="63">
        <v>3</v>
      </c>
      <c r="I104" s="64"/>
      <c r="J104" s="65"/>
      <c r="K104" s="66" t="s">
        <v>140</v>
      </c>
      <c r="L104" s="58" t="s">
        <v>141</v>
      </c>
      <c r="M104" s="63" t="s">
        <v>142</v>
      </c>
      <c r="N104" s="67" t="s">
        <v>147</v>
      </c>
      <c r="O104" s="68" t="s">
        <v>27</v>
      </c>
      <c r="P104" s="69" t="s">
        <v>27</v>
      </c>
      <c r="Q104" s="70" t="s">
        <v>144</v>
      </c>
      <c r="R104" s="71" t="s">
        <v>27</v>
      </c>
      <c r="S104" s="71" t="s">
        <v>27</v>
      </c>
      <c r="T104" s="69" t="s">
        <v>27</v>
      </c>
      <c r="U104" s="72"/>
      <c r="V104" s="73">
        <v>1</v>
      </c>
      <c r="W104" s="65"/>
    </row>
    <row r="105" spans="2:23" s="57" customFormat="1" ht="37.5" x14ac:dyDescent="0.4">
      <c r="B105" s="58">
        <v>95</v>
      </c>
      <c r="C105" s="59" t="s">
        <v>149</v>
      </c>
      <c r="D105" s="60" t="s">
        <v>27</v>
      </c>
      <c r="E105" s="61" t="s">
        <v>138</v>
      </c>
      <c r="F105" s="62" t="s">
        <v>254</v>
      </c>
      <c r="G105" s="58">
        <v>1</v>
      </c>
      <c r="H105" s="63">
        <v>4</v>
      </c>
      <c r="I105" s="64"/>
      <c r="J105" s="65"/>
      <c r="K105" s="66" t="s">
        <v>140</v>
      </c>
      <c r="L105" s="58" t="s">
        <v>141</v>
      </c>
      <c r="M105" s="63" t="s">
        <v>142</v>
      </c>
      <c r="N105" s="67" t="s">
        <v>147</v>
      </c>
      <c r="O105" s="68" t="s">
        <v>27</v>
      </c>
      <c r="P105" s="69" t="s">
        <v>27</v>
      </c>
      <c r="Q105" s="70" t="s">
        <v>144</v>
      </c>
      <c r="R105" s="71" t="s">
        <v>27</v>
      </c>
      <c r="S105" s="71" t="s">
        <v>27</v>
      </c>
      <c r="T105" s="69" t="s">
        <v>27</v>
      </c>
      <c r="U105" s="72"/>
      <c r="V105" s="60">
        <v>1</v>
      </c>
      <c r="W105" s="65"/>
    </row>
    <row r="106" spans="2:23" s="57" customFormat="1" ht="37.5" x14ac:dyDescent="0.4">
      <c r="B106" s="58">
        <v>96</v>
      </c>
      <c r="C106" s="59" t="s">
        <v>150</v>
      </c>
      <c r="D106" s="60" t="s">
        <v>27</v>
      </c>
      <c r="E106" s="61" t="s">
        <v>138</v>
      </c>
      <c r="F106" s="62" t="s">
        <v>254</v>
      </c>
      <c r="G106" s="58">
        <v>1</v>
      </c>
      <c r="H106" s="63">
        <v>5</v>
      </c>
      <c r="I106" s="64"/>
      <c r="J106" s="65"/>
      <c r="K106" s="66" t="s">
        <v>140</v>
      </c>
      <c r="L106" s="58" t="s">
        <v>141</v>
      </c>
      <c r="M106" s="63" t="s">
        <v>142</v>
      </c>
      <c r="N106" s="67" t="s">
        <v>147</v>
      </c>
      <c r="O106" s="68" t="s">
        <v>27</v>
      </c>
      <c r="P106" s="69" t="s">
        <v>27</v>
      </c>
      <c r="Q106" s="70" t="s">
        <v>144</v>
      </c>
      <c r="R106" s="71" t="s">
        <v>27</v>
      </c>
      <c r="S106" s="71" t="s">
        <v>27</v>
      </c>
      <c r="T106" s="69" t="s">
        <v>27</v>
      </c>
      <c r="U106" s="72"/>
      <c r="V106" s="60">
        <v>1</v>
      </c>
      <c r="W106" s="65"/>
    </row>
    <row r="107" spans="2:23" s="88" customFormat="1" ht="30.75" customHeight="1" x14ac:dyDescent="0.4">
      <c r="B107" s="74">
        <v>97</v>
      </c>
      <c r="C107" s="75" t="s">
        <v>151</v>
      </c>
      <c r="D107" s="76" t="s">
        <v>157</v>
      </c>
      <c r="E107" s="77" t="s">
        <v>205</v>
      </c>
      <c r="F107" s="78" t="s">
        <v>254</v>
      </c>
      <c r="G107" s="74">
        <v>1</v>
      </c>
      <c r="H107" s="63">
        <v>6</v>
      </c>
      <c r="I107" s="79">
        <v>692000</v>
      </c>
      <c r="J107" s="80"/>
      <c r="K107" s="66" t="s">
        <v>140</v>
      </c>
      <c r="L107" s="58" t="s">
        <v>141</v>
      </c>
      <c r="M107" s="75" t="s">
        <v>255</v>
      </c>
      <c r="N107" s="82"/>
      <c r="O107" s="83">
        <v>6</v>
      </c>
      <c r="P107" s="84" t="s">
        <v>256</v>
      </c>
      <c r="Q107" s="85" t="s">
        <v>154</v>
      </c>
      <c r="R107" s="86" t="s">
        <v>256</v>
      </c>
      <c r="S107" s="86">
        <v>6</v>
      </c>
      <c r="T107" s="84" t="s">
        <v>155</v>
      </c>
      <c r="U107" s="87"/>
      <c r="V107" s="76">
        <v>1</v>
      </c>
      <c r="W107" s="80"/>
    </row>
    <row r="108" spans="2:23" s="88" customFormat="1" ht="30.75" customHeight="1" x14ac:dyDescent="0.4">
      <c r="B108" s="89">
        <v>98</v>
      </c>
      <c r="C108" s="59" t="s">
        <v>156</v>
      </c>
      <c r="D108" s="90" t="s">
        <v>157</v>
      </c>
      <c r="E108" s="91" t="s">
        <v>205</v>
      </c>
      <c r="F108" s="92" t="s">
        <v>254</v>
      </c>
      <c r="G108" s="89">
        <v>1</v>
      </c>
      <c r="H108" s="63">
        <v>7</v>
      </c>
      <c r="I108" s="93" t="s">
        <v>158</v>
      </c>
      <c r="J108" s="94"/>
      <c r="K108" s="66" t="s">
        <v>140</v>
      </c>
      <c r="L108" s="58" t="s">
        <v>141</v>
      </c>
      <c r="M108" s="59" t="s">
        <v>159</v>
      </c>
      <c r="N108" s="96"/>
      <c r="O108" s="68">
        <v>3</v>
      </c>
      <c r="P108" s="97" t="s">
        <v>256</v>
      </c>
      <c r="Q108" s="98" t="s">
        <v>154</v>
      </c>
      <c r="R108" s="99" t="s">
        <v>256</v>
      </c>
      <c r="S108" s="99">
        <v>3</v>
      </c>
      <c r="T108" s="97" t="s">
        <v>161</v>
      </c>
      <c r="U108" s="105"/>
      <c r="V108" s="90">
        <v>1</v>
      </c>
      <c r="W108" s="94"/>
    </row>
    <row r="109" spans="2:23" s="88" customFormat="1" ht="75.75" x14ac:dyDescent="0.4">
      <c r="B109" s="89">
        <v>99</v>
      </c>
      <c r="C109" s="59" t="s">
        <v>162</v>
      </c>
      <c r="D109" s="90" t="s">
        <v>163</v>
      </c>
      <c r="E109" s="91" t="s">
        <v>205</v>
      </c>
      <c r="F109" s="92" t="s">
        <v>254</v>
      </c>
      <c r="G109" s="89">
        <v>1</v>
      </c>
      <c r="H109" s="63">
        <v>8</v>
      </c>
      <c r="I109" s="93">
        <f ca="1">INDIRECT("補記シート!D31")</f>
        <v>0</v>
      </c>
      <c r="J109" s="94"/>
      <c r="K109" s="95" t="s">
        <v>164</v>
      </c>
      <c r="L109" s="58" t="s">
        <v>141</v>
      </c>
      <c r="M109" s="101" t="s">
        <v>165</v>
      </c>
      <c r="N109" s="102"/>
      <c r="O109" s="68">
        <v>7</v>
      </c>
      <c r="P109" s="97" t="s">
        <v>256</v>
      </c>
      <c r="Q109" s="98" t="s">
        <v>154</v>
      </c>
      <c r="R109" s="99" t="s">
        <v>256</v>
      </c>
      <c r="S109" s="99">
        <v>7</v>
      </c>
      <c r="T109" s="97" t="s">
        <v>166</v>
      </c>
      <c r="U109" s="100"/>
      <c r="V109" s="76">
        <v>1</v>
      </c>
      <c r="W109" s="94"/>
    </row>
    <row r="110" spans="2:23" s="88" customFormat="1" ht="37.5" x14ac:dyDescent="0.4">
      <c r="B110" s="89">
        <v>100</v>
      </c>
      <c r="C110" s="59" t="s">
        <v>225</v>
      </c>
      <c r="D110" s="90" t="s">
        <v>163</v>
      </c>
      <c r="E110" s="91" t="s">
        <v>205</v>
      </c>
      <c r="F110" s="92" t="s">
        <v>254</v>
      </c>
      <c r="G110" s="89">
        <v>1</v>
      </c>
      <c r="H110" s="63">
        <v>9</v>
      </c>
      <c r="I110" s="93">
        <f ca="1">INDIRECT("補記シート!D32")</f>
        <v>0</v>
      </c>
      <c r="J110" s="94"/>
      <c r="K110" s="95" t="s">
        <v>164</v>
      </c>
      <c r="L110" s="89" t="s">
        <v>168</v>
      </c>
      <c r="M110" s="103" t="s">
        <v>168</v>
      </c>
      <c r="N110" s="96"/>
      <c r="O110" s="68">
        <v>8</v>
      </c>
      <c r="P110" s="97" t="s">
        <v>256</v>
      </c>
      <c r="Q110" s="98" t="s">
        <v>154</v>
      </c>
      <c r="R110" s="99" t="s">
        <v>256</v>
      </c>
      <c r="S110" s="99">
        <v>8</v>
      </c>
      <c r="T110" s="97" t="s">
        <v>155</v>
      </c>
      <c r="U110" s="105"/>
      <c r="V110" s="90">
        <v>1</v>
      </c>
      <c r="W110" s="94"/>
    </row>
    <row r="111" spans="2:23" s="88" customFormat="1" ht="71.25" customHeight="1" x14ac:dyDescent="0.4">
      <c r="B111" s="89">
        <v>101</v>
      </c>
      <c r="C111" s="59" t="s">
        <v>169</v>
      </c>
      <c r="D111" s="90" t="s">
        <v>163</v>
      </c>
      <c r="E111" s="91" t="s">
        <v>205</v>
      </c>
      <c r="F111" s="92" t="s">
        <v>254</v>
      </c>
      <c r="G111" s="89">
        <v>1</v>
      </c>
      <c r="H111" s="63">
        <v>10</v>
      </c>
      <c r="I111" s="93" t="str">
        <f ca="1">IF(ISBLANK(INDIRECT("参加形態別事項届出書!ｖ26"))=TRUE,"",IF(INDIRECT("参加形態別事項届出書!ｍ24")="新規",1,IF(INDIRECT("参加形態別事項届出書!ｍ24")="変更",2,"")))</f>
        <v/>
      </c>
      <c r="J111" s="94"/>
      <c r="K111" s="95" t="s">
        <v>170</v>
      </c>
      <c r="L111" s="104" t="s">
        <v>171</v>
      </c>
      <c r="M111" s="103" t="s">
        <v>172</v>
      </c>
      <c r="N111" s="96"/>
      <c r="O111" s="68">
        <v>1</v>
      </c>
      <c r="P111" s="97" t="s">
        <v>256</v>
      </c>
      <c r="Q111" s="98" t="s">
        <v>154</v>
      </c>
      <c r="R111" s="99" t="s">
        <v>256</v>
      </c>
      <c r="S111" s="99">
        <v>1</v>
      </c>
      <c r="T111" s="97" t="s">
        <v>155</v>
      </c>
      <c r="U111" s="100"/>
      <c r="V111" s="76">
        <v>1</v>
      </c>
      <c r="W111" s="94"/>
    </row>
    <row r="112" spans="2:23" s="88" customFormat="1" x14ac:dyDescent="0.4">
      <c r="B112" s="89">
        <v>102</v>
      </c>
      <c r="C112" s="59" t="s">
        <v>173</v>
      </c>
      <c r="D112" s="90" t="s">
        <v>157</v>
      </c>
      <c r="E112" s="91" t="s">
        <v>174</v>
      </c>
      <c r="F112" s="92" t="s">
        <v>254</v>
      </c>
      <c r="G112" s="89">
        <v>1</v>
      </c>
      <c r="H112" s="63">
        <v>11</v>
      </c>
      <c r="I112" s="93"/>
      <c r="J112" s="94"/>
      <c r="K112" s="95" t="s">
        <v>140</v>
      </c>
      <c r="L112" s="141" t="s">
        <v>141</v>
      </c>
      <c r="M112" s="59" t="s">
        <v>175</v>
      </c>
      <c r="N112" s="96"/>
      <c r="O112" s="68">
        <v>1</v>
      </c>
      <c r="P112" s="97" t="s">
        <v>256</v>
      </c>
      <c r="Q112" s="98" t="s">
        <v>176</v>
      </c>
      <c r="R112" s="99" t="s">
        <v>256</v>
      </c>
      <c r="S112" s="99">
        <v>1</v>
      </c>
      <c r="T112" s="97" t="s">
        <v>177</v>
      </c>
      <c r="U112" s="105"/>
      <c r="V112" s="90">
        <v>1</v>
      </c>
      <c r="W112" s="94"/>
    </row>
    <row r="113" spans="2:23" s="88" customFormat="1" ht="88.5" customHeight="1" x14ac:dyDescent="0.4">
      <c r="B113" s="89">
        <v>103</v>
      </c>
      <c r="C113" s="59" t="s">
        <v>178</v>
      </c>
      <c r="D113" s="90" t="s">
        <v>163</v>
      </c>
      <c r="E113" s="91" t="s">
        <v>227</v>
      </c>
      <c r="F113" s="92" t="s">
        <v>254</v>
      </c>
      <c r="G113" s="89">
        <v>1</v>
      </c>
      <c r="H113" s="63">
        <v>12</v>
      </c>
      <c r="I113" s="93" t="str">
        <f ca="1">IF(I111=1,TEXT(DATE(INDIRECT("参加形態別事項届出書!M27"),INDIRECT("参加形態別事項届出書!S27"),INDIRECT("参加形態別事項届出書!Y27")),"YYYYMMDD"),"")</f>
        <v/>
      </c>
      <c r="J113" s="94"/>
      <c r="K113" s="95" t="s">
        <v>170</v>
      </c>
      <c r="L113" s="104" t="s">
        <v>180</v>
      </c>
      <c r="M113" s="103" t="s">
        <v>181</v>
      </c>
      <c r="N113" s="96"/>
      <c r="O113" s="68">
        <v>8</v>
      </c>
      <c r="P113" s="97" t="s">
        <v>256</v>
      </c>
      <c r="Q113" s="98" t="s">
        <v>182</v>
      </c>
      <c r="R113" s="99" t="s">
        <v>256</v>
      </c>
      <c r="S113" s="99">
        <v>8</v>
      </c>
      <c r="T113" s="97" t="s">
        <v>155</v>
      </c>
      <c r="U113" s="100"/>
      <c r="V113" s="76">
        <v>1</v>
      </c>
      <c r="W113" s="94"/>
    </row>
    <row r="114" spans="2:23" s="88" customFormat="1" x14ac:dyDescent="0.4">
      <c r="B114" s="89">
        <v>104</v>
      </c>
      <c r="C114" s="59" t="s">
        <v>183</v>
      </c>
      <c r="D114" s="90" t="s">
        <v>157</v>
      </c>
      <c r="E114" s="91" t="s">
        <v>226</v>
      </c>
      <c r="F114" s="92" t="s">
        <v>254</v>
      </c>
      <c r="G114" s="89">
        <v>1</v>
      </c>
      <c r="H114" s="63">
        <v>13</v>
      </c>
      <c r="I114" s="93"/>
      <c r="J114" s="94"/>
      <c r="K114" s="95" t="s">
        <v>140</v>
      </c>
      <c r="L114" s="89" t="s">
        <v>141</v>
      </c>
      <c r="M114" s="59" t="s">
        <v>175</v>
      </c>
      <c r="N114" s="96"/>
      <c r="O114" s="68">
        <v>1</v>
      </c>
      <c r="P114" s="97" t="s">
        <v>256</v>
      </c>
      <c r="Q114" s="98" t="s">
        <v>176</v>
      </c>
      <c r="R114" s="99" t="s">
        <v>256</v>
      </c>
      <c r="S114" s="99">
        <v>1</v>
      </c>
      <c r="T114" s="97" t="s">
        <v>177</v>
      </c>
      <c r="U114" s="105"/>
      <c r="V114" s="90">
        <v>1</v>
      </c>
      <c r="W114" s="94"/>
    </row>
    <row r="115" spans="2:23" s="88" customFormat="1" x14ac:dyDescent="0.4">
      <c r="B115" s="89">
        <v>105</v>
      </c>
      <c r="C115" s="59" t="s">
        <v>184</v>
      </c>
      <c r="D115" s="90" t="s">
        <v>163</v>
      </c>
      <c r="E115" s="91" t="s">
        <v>227</v>
      </c>
      <c r="F115" s="92" t="s">
        <v>254</v>
      </c>
      <c r="G115" s="89">
        <v>1</v>
      </c>
      <c r="H115" s="63">
        <v>14</v>
      </c>
      <c r="I115" s="93">
        <v>29991231</v>
      </c>
      <c r="J115" s="94"/>
      <c r="K115" s="95" t="s">
        <v>140</v>
      </c>
      <c r="L115" s="89" t="s">
        <v>141</v>
      </c>
      <c r="M115" s="59" t="s">
        <v>185</v>
      </c>
      <c r="N115" s="96"/>
      <c r="O115" s="68">
        <v>8</v>
      </c>
      <c r="P115" s="97" t="s">
        <v>256</v>
      </c>
      <c r="Q115" s="98" t="s">
        <v>176</v>
      </c>
      <c r="R115" s="99" t="s">
        <v>256</v>
      </c>
      <c r="S115" s="99">
        <v>8</v>
      </c>
      <c r="T115" s="97" t="s">
        <v>155</v>
      </c>
      <c r="U115" s="100"/>
      <c r="V115" s="76">
        <v>1</v>
      </c>
      <c r="W115" s="94"/>
    </row>
    <row r="116" spans="2:23" s="88" customFormat="1" ht="57" customHeight="1" x14ac:dyDescent="0.4">
      <c r="B116" s="89">
        <v>106</v>
      </c>
      <c r="C116" s="59" t="s">
        <v>186</v>
      </c>
      <c r="D116" s="90" t="s">
        <v>157</v>
      </c>
      <c r="E116" s="91" t="s">
        <v>226</v>
      </c>
      <c r="F116" s="92" t="s">
        <v>254</v>
      </c>
      <c r="G116" s="89">
        <v>1</v>
      </c>
      <c r="H116" s="63">
        <v>15</v>
      </c>
      <c r="I116" s="93"/>
      <c r="J116" s="94"/>
      <c r="K116" s="95" t="s">
        <v>140</v>
      </c>
      <c r="L116" s="141" t="s">
        <v>141</v>
      </c>
      <c r="M116" s="59" t="s">
        <v>175</v>
      </c>
      <c r="N116" s="96"/>
      <c r="O116" s="68">
        <v>1</v>
      </c>
      <c r="P116" s="97" t="s">
        <v>256</v>
      </c>
      <c r="Q116" s="98" t="s">
        <v>176</v>
      </c>
      <c r="R116" s="99" t="s">
        <v>256</v>
      </c>
      <c r="S116" s="99">
        <v>1</v>
      </c>
      <c r="T116" s="97" t="s">
        <v>177</v>
      </c>
      <c r="U116" s="105"/>
      <c r="V116" s="159">
        <v>1</v>
      </c>
      <c r="W116" s="94"/>
    </row>
    <row r="117" spans="2:23" s="88" customFormat="1" ht="56.25" x14ac:dyDescent="0.4">
      <c r="B117" s="89">
        <v>107</v>
      </c>
      <c r="C117" s="59" t="s">
        <v>187</v>
      </c>
      <c r="D117" s="90" t="s">
        <v>163</v>
      </c>
      <c r="E117" s="91" t="s">
        <v>227</v>
      </c>
      <c r="F117" s="92" t="s">
        <v>254</v>
      </c>
      <c r="G117" s="89">
        <v>1</v>
      </c>
      <c r="H117" s="63">
        <v>16</v>
      </c>
      <c r="I117" s="93" t="str">
        <f ca="1">IF(INDIRECT("補記シート!D33")="","",INDIRECT("補記シート!D33"))</f>
        <v/>
      </c>
      <c r="J117" s="94"/>
      <c r="K117" s="95" t="s">
        <v>164</v>
      </c>
      <c r="L117" s="89" t="s">
        <v>141</v>
      </c>
      <c r="M117" s="103" t="s">
        <v>188</v>
      </c>
      <c r="N117" s="96" t="s">
        <v>189</v>
      </c>
      <c r="O117" s="68">
        <v>7</v>
      </c>
      <c r="P117" s="97" t="s">
        <v>256</v>
      </c>
      <c r="Q117" s="98" t="s">
        <v>176</v>
      </c>
      <c r="R117" s="99" t="s">
        <v>256</v>
      </c>
      <c r="S117" s="99">
        <v>7</v>
      </c>
      <c r="T117" s="97" t="s">
        <v>166</v>
      </c>
      <c r="U117" s="100"/>
      <c r="V117" s="76">
        <v>1</v>
      </c>
      <c r="W117" s="94"/>
    </row>
    <row r="118" spans="2:23" s="88" customFormat="1" x14ac:dyDescent="0.4">
      <c r="B118" s="89">
        <f>B117+1</f>
        <v>108</v>
      </c>
      <c r="C118" s="59" t="s">
        <v>197</v>
      </c>
      <c r="D118" s="90" t="s">
        <v>157</v>
      </c>
      <c r="E118" s="91" t="s">
        <v>138</v>
      </c>
      <c r="F118" s="92" t="s">
        <v>254</v>
      </c>
      <c r="G118" s="89">
        <v>1</v>
      </c>
      <c r="H118" s="63">
        <v>17</v>
      </c>
      <c r="I118" s="93"/>
      <c r="J118" s="94"/>
      <c r="K118" s="95" t="s">
        <v>140</v>
      </c>
      <c r="L118" s="89" t="s">
        <v>141</v>
      </c>
      <c r="M118" s="59" t="s">
        <v>175</v>
      </c>
      <c r="N118" s="96"/>
      <c r="O118" s="68" t="s">
        <v>207</v>
      </c>
      <c r="P118" s="97" t="s">
        <v>287</v>
      </c>
      <c r="Q118" s="98" t="s">
        <v>144</v>
      </c>
      <c r="R118" s="99" t="s">
        <v>157</v>
      </c>
      <c r="S118" s="99" t="s">
        <v>157</v>
      </c>
      <c r="T118" s="97" t="s">
        <v>157</v>
      </c>
      <c r="U118" s="105"/>
      <c r="V118" s="90">
        <v>1</v>
      </c>
      <c r="W118" s="94"/>
    </row>
    <row r="119" spans="2:23" s="88" customFormat="1" ht="53.25" customHeight="1" x14ac:dyDescent="0.4">
      <c r="B119" s="89">
        <v>109</v>
      </c>
      <c r="C119" s="59" t="s">
        <v>478</v>
      </c>
      <c r="D119" s="90" t="s">
        <v>157</v>
      </c>
      <c r="E119" s="91" t="s">
        <v>205</v>
      </c>
      <c r="F119" s="92" t="s">
        <v>254</v>
      </c>
      <c r="G119" s="89">
        <v>1</v>
      </c>
      <c r="H119" s="63">
        <v>18</v>
      </c>
      <c r="I119" s="120" t="str">
        <f ca="1">IF(I113="","",LEFT(I113,4)&amp;"/"&amp;MID(I113,5,2)&amp;"/"&amp;RIGHT(I113,2))</f>
        <v/>
      </c>
      <c r="J119" s="121"/>
      <c r="K119" s="95" t="s">
        <v>206</v>
      </c>
      <c r="L119" s="89" t="s">
        <v>198</v>
      </c>
      <c r="M119" s="142" t="s">
        <v>175</v>
      </c>
      <c r="N119" s="96" t="s">
        <v>470</v>
      </c>
      <c r="O119" s="68">
        <v>8</v>
      </c>
      <c r="P119" s="97" t="s">
        <v>287</v>
      </c>
      <c r="Q119" s="98" t="s">
        <v>144</v>
      </c>
      <c r="R119" s="99" t="s">
        <v>157</v>
      </c>
      <c r="S119" s="99" t="s">
        <v>157</v>
      </c>
      <c r="T119" s="97" t="s">
        <v>157</v>
      </c>
      <c r="U119" s="105"/>
      <c r="V119" s="90">
        <v>1</v>
      </c>
      <c r="W119" s="121"/>
    </row>
    <row r="120" spans="2:23" s="88" customFormat="1" x14ac:dyDescent="0.4">
      <c r="B120" s="89">
        <v>110</v>
      </c>
      <c r="C120" s="75" t="s">
        <v>257</v>
      </c>
      <c r="D120" s="76" t="s">
        <v>157</v>
      </c>
      <c r="E120" s="77" t="s">
        <v>226</v>
      </c>
      <c r="F120" s="78" t="s">
        <v>254</v>
      </c>
      <c r="G120" s="74">
        <v>1</v>
      </c>
      <c r="H120" s="63">
        <v>19</v>
      </c>
      <c r="I120" s="79"/>
      <c r="J120" s="80"/>
      <c r="K120" s="81" t="s">
        <v>140</v>
      </c>
      <c r="L120" s="74" t="s">
        <v>141</v>
      </c>
      <c r="M120" s="75" t="s">
        <v>175</v>
      </c>
      <c r="N120" s="82"/>
      <c r="O120" s="83">
        <v>1</v>
      </c>
      <c r="P120" s="84" t="s">
        <v>256</v>
      </c>
      <c r="Q120" s="85" t="s">
        <v>176</v>
      </c>
      <c r="R120" s="86" t="s">
        <v>256</v>
      </c>
      <c r="S120" s="86">
        <v>1</v>
      </c>
      <c r="T120" s="84" t="s">
        <v>177</v>
      </c>
      <c r="U120" s="155"/>
      <c r="V120" s="76">
        <v>1</v>
      </c>
      <c r="W120" s="80"/>
    </row>
    <row r="121" spans="2:23" s="88" customFormat="1" ht="57" customHeight="1" x14ac:dyDescent="0.4">
      <c r="B121" s="89">
        <v>111</v>
      </c>
      <c r="C121" s="59" t="s">
        <v>258</v>
      </c>
      <c r="D121" s="90" t="s">
        <v>1</v>
      </c>
      <c r="E121" s="91" t="s">
        <v>227</v>
      </c>
      <c r="F121" s="92" t="s">
        <v>254</v>
      </c>
      <c r="G121" s="89">
        <v>1</v>
      </c>
      <c r="H121" s="63">
        <v>20</v>
      </c>
      <c r="I121" s="93" t="str">
        <f ca="1">IF(INDIRECT("参加形態別事項届出書!ｍ51")="","",INDIRECT("参加形態別事項届出書!ｍ51"))</f>
        <v/>
      </c>
      <c r="J121" s="94"/>
      <c r="K121" s="95" t="s">
        <v>170</v>
      </c>
      <c r="L121" s="103" t="s">
        <v>259</v>
      </c>
      <c r="M121" s="103" t="s">
        <v>260</v>
      </c>
      <c r="N121" s="96"/>
      <c r="O121" s="68">
        <v>6</v>
      </c>
      <c r="P121" s="97" t="s">
        <v>256</v>
      </c>
      <c r="Q121" s="98" t="s">
        <v>182</v>
      </c>
      <c r="R121" s="99" t="s">
        <v>256</v>
      </c>
      <c r="S121" s="99">
        <v>6</v>
      </c>
      <c r="T121" s="97" t="s">
        <v>155</v>
      </c>
      <c r="U121" s="105"/>
      <c r="V121" s="76">
        <v>1</v>
      </c>
      <c r="W121" s="94"/>
    </row>
    <row r="122" spans="2:23" s="88" customFormat="1" x14ac:dyDescent="0.4">
      <c r="B122" s="89">
        <v>112</v>
      </c>
      <c r="C122" s="59" t="s">
        <v>261</v>
      </c>
      <c r="D122" s="90" t="s">
        <v>157</v>
      </c>
      <c r="E122" s="91" t="s">
        <v>226</v>
      </c>
      <c r="F122" s="92" t="s">
        <v>254</v>
      </c>
      <c r="G122" s="89">
        <v>1</v>
      </c>
      <c r="H122" s="63">
        <v>21</v>
      </c>
      <c r="I122" s="93"/>
      <c r="J122" s="94"/>
      <c r="K122" s="95" t="s">
        <v>140</v>
      </c>
      <c r="L122" s="89" t="s">
        <v>141</v>
      </c>
      <c r="M122" s="59" t="s">
        <v>175</v>
      </c>
      <c r="N122" s="96"/>
      <c r="O122" s="68">
        <v>1</v>
      </c>
      <c r="P122" s="97" t="s">
        <v>256</v>
      </c>
      <c r="Q122" s="98" t="s">
        <v>176</v>
      </c>
      <c r="R122" s="99" t="s">
        <v>256</v>
      </c>
      <c r="S122" s="99">
        <v>1</v>
      </c>
      <c r="T122" s="97" t="s">
        <v>177</v>
      </c>
      <c r="U122" s="100"/>
      <c r="V122" s="76">
        <v>1</v>
      </c>
      <c r="W122" s="94"/>
    </row>
    <row r="123" spans="2:23" s="88" customFormat="1" ht="56.25" x14ac:dyDescent="0.4">
      <c r="B123" s="89">
        <v>113</v>
      </c>
      <c r="C123" s="59" t="s">
        <v>262</v>
      </c>
      <c r="D123" s="90" t="s">
        <v>1</v>
      </c>
      <c r="E123" s="91" t="s">
        <v>227</v>
      </c>
      <c r="F123" s="92" t="s">
        <v>254</v>
      </c>
      <c r="G123" s="89">
        <v>1</v>
      </c>
      <c r="H123" s="63">
        <v>22</v>
      </c>
      <c r="I123" s="93" t="str">
        <f ca="1">IF(INDIRECT("補記シート!D34")="","",INDIRECT("補記シート!D34"))</f>
        <v>0</v>
      </c>
      <c r="J123" s="94"/>
      <c r="K123" s="95" t="s">
        <v>164</v>
      </c>
      <c r="L123" s="89" t="s">
        <v>141</v>
      </c>
      <c r="M123" s="103" t="s">
        <v>263</v>
      </c>
      <c r="N123" s="96" t="s">
        <v>264</v>
      </c>
      <c r="O123" s="68">
        <v>1</v>
      </c>
      <c r="P123" s="97" t="s">
        <v>256</v>
      </c>
      <c r="Q123" s="98" t="s">
        <v>182</v>
      </c>
      <c r="R123" s="99" t="s">
        <v>256</v>
      </c>
      <c r="S123" s="99">
        <v>1</v>
      </c>
      <c r="T123" s="97" t="s">
        <v>155</v>
      </c>
      <c r="U123" s="105"/>
      <c r="V123" s="90">
        <v>1</v>
      </c>
      <c r="W123" s="94"/>
    </row>
    <row r="124" spans="2:23" s="88" customFormat="1" x14ac:dyDescent="0.4">
      <c r="B124" s="89">
        <v>114</v>
      </c>
      <c r="C124" s="59" t="s">
        <v>265</v>
      </c>
      <c r="D124" s="90" t="s">
        <v>157</v>
      </c>
      <c r="E124" s="91" t="s">
        <v>226</v>
      </c>
      <c r="F124" s="92" t="s">
        <v>254</v>
      </c>
      <c r="G124" s="89">
        <v>1</v>
      </c>
      <c r="H124" s="63">
        <v>23</v>
      </c>
      <c r="I124" s="93"/>
      <c r="J124" s="111"/>
      <c r="K124" s="95" t="s">
        <v>140</v>
      </c>
      <c r="L124" s="89" t="s">
        <v>141</v>
      </c>
      <c r="M124" s="59" t="s">
        <v>175</v>
      </c>
      <c r="N124" s="96"/>
      <c r="O124" s="68">
        <v>1</v>
      </c>
      <c r="P124" s="97" t="s">
        <v>256</v>
      </c>
      <c r="Q124" s="98" t="s">
        <v>176</v>
      </c>
      <c r="R124" s="99" t="s">
        <v>256</v>
      </c>
      <c r="S124" s="99">
        <v>1</v>
      </c>
      <c r="T124" s="97" t="s">
        <v>177</v>
      </c>
      <c r="U124" s="100"/>
      <c r="V124" s="76">
        <v>1</v>
      </c>
      <c r="W124" s="111"/>
    </row>
    <row r="125" spans="2:23" s="88" customFormat="1" ht="97.5" customHeight="1" x14ac:dyDescent="0.4">
      <c r="B125" s="89">
        <v>115</v>
      </c>
      <c r="C125" s="59" t="s">
        <v>266</v>
      </c>
      <c r="D125" s="90" t="s">
        <v>1</v>
      </c>
      <c r="E125" s="91" t="s">
        <v>227</v>
      </c>
      <c r="F125" s="92" t="s">
        <v>254</v>
      </c>
      <c r="G125" s="89">
        <v>1</v>
      </c>
      <c r="H125" s="63">
        <v>24</v>
      </c>
      <c r="I125" s="93" t="str">
        <f ca="1">IF(INDIRECT("補記シート!D35")="","",INDIRECT("補記シート!D35"))</f>
        <v>0</v>
      </c>
      <c r="J125" s="160"/>
      <c r="K125" s="95" t="s">
        <v>164</v>
      </c>
      <c r="L125" s="89" t="s">
        <v>141</v>
      </c>
      <c r="M125" s="103" t="s">
        <v>263</v>
      </c>
      <c r="N125" s="96" t="s">
        <v>492</v>
      </c>
      <c r="O125" s="68">
        <v>1</v>
      </c>
      <c r="P125" s="97" t="s">
        <v>256</v>
      </c>
      <c r="Q125" s="98" t="s">
        <v>182</v>
      </c>
      <c r="R125" s="99" t="s">
        <v>256</v>
      </c>
      <c r="S125" s="99">
        <v>1</v>
      </c>
      <c r="T125" s="97" t="s">
        <v>155</v>
      </c>
      <c r="U125" s="105"/>
      <c r="V125" s="90">
        <v>1</v>
      </c>
      <c r="W125" s="160"/>
    </row>
    <row r="126" spans="2:23" s="88" customFormat="1" x14ac:dyDescent="0.4">
      <c r="B126" s="89">
        <v>116</v>
      </c>
      <c r="C126" s="59" t="s">
        <v>267</v>
      </c>
      <c r="D126" s="90" t="s">
        <v>157</v>
      </c>
      <c r="E126" s="91" t="s">
        <v>226</v>
      </c>
      <c r="F126" s="92" t="s">
        <v>254</v>
      </c>
      <c r="G126" s="89">
        <v>1</v>
      </c>
      <c r="H126" s="63">
        <v>25</v>
      </c>
      <c r="I126" s="93"/>
      <c r="J126" s="80"/>
      <c r="K126" s="95" t="s">
        <v>140</v>
      </c>
      <c r="L126" s="89" t="s">
        <v>141</v>
      </c>
      <c r="M126" s="59" t="s">
        <v>175</v>
      </c>
      <c r="N126" s="96"/>
      <c r="O126" s="68">
        <v>1</v>
      </c>
      <c r="P126" s="97" t="s">
        <v>256</v>
      </c>
      <c r="Q126" s="98" t="s">
        <v>176</v>
      </c>
      <c r="R126" s="99" t="s">
        <v>256</v>
      </c>
      <c r="S126" s="99">
        <v>1</v>
      </c>
      <c r="T126" s="97" t="s">
        <v>177</v>
      </c>
      <c r="U126" s="100"/>
      <c r="V126" s="76">
        <v>1</v>
      </c>
      <c r="W126" s="80"/>
    </row>
    <row r="127" spans="2:23" s="88" customFormat="1" ht="157.5" customHeight="1" x14ac:dyDescent="0.4">
      <c r="B127" s="89">
        <v>117</v>
      </c>
      <c r="C127" s="59" t="s">
        <v>268</v>
      </c>
      <c r="D127" s="90" t="s">
        <v>1</v>
      </c>
      <c r="E127" s="91" t="s">
        <v>227</v>
      </c>
      <c r="F127" s="92" t="s">
        <v>254</v>
      </c>
      <c r="G127" s="89">
        <v>1</v>
      </c>
      <c r="H127" s="63">
        <v>26</v>
      </c>
      <c r="I127" s="93" t="str">
        <f ca="1">IF(INDIRECT("補記シート!D36")="","",INDIRECT("補記シート!D36"))</f>
        <v/>
      </c>
      <c r="J127" s="94"/>
      <c r="K127" s="95" t="s">
        <v>164</v>
      </c>
      <c r="L127" s="89" t="s">
        <v>141</v>
      </c>
      <c r="M127" s="101" t="s">
        <v>165</v>
      </c>
      <c r="N127" s="102"/>
      <c r="O127" s="68">
        <v>7</v>
      </c>
      <c r="P127" s="97" t="s">
        <v>256</v>
      </c>
      <c r="Q127" s="98" t="s">
        <v>176</v>
      </c>
      <c r="R127" s="99" t="s">
        <v>256</v>
      </c>
      <c r="S127" s="99">
        <v>7</v>
      </c>
      <c r="T127" s="97" t="s">
        <v>166</v>
      </c>
      <c r="U127" s="105"/>
      <c r="V127" s="90">
        <v>1</v>
      </c>
      <c r="W127" s="94"/>
    </row>
    <row r="128" spans="2:23" s="88" customFormat="1" x14ac:dyDescent="0.4">
      <c r="B128" s="89">
        <v>118</v>
      </c>
      <c r="C128" s="59" t="s">
        <v>269</v>
      </c>
      <c r="D128" s="90" t="s">
        <v>157</v>
      </c>
      <c r="E128" s="91" t="s">
        <v>226</v>
      </c>
      <c r="F128" s="92" t="s">
        <v>254</v>
      </c>
      <c r="G128" s="89">
        <v>1</v>
      </c>
      <c r="H128" s="63">
        <v>27</v>
      </c>
      <c r="I128" s="93"/>
      <c r="J128" s="80"/>
      <c r="K128" s="95" t="s">
        <v>140</v>
      </c>
      <c r="L128" s="89" t="s">
        <v>141</v>
      </c>
      <c r="M128" s="59" t="s">
        <v>175</v>
      </c>
      <c r="N128" s="96"/>
      <c r="O128" s="68">
        <v>1</v>
      </c>
      <c r="P128" s="97" t="s">
        <v>256</v>
      </c>
      <c r="Q128" s="98" t="s">
        <v>176</v>
      </c>
      <c r="R128" s="99" t="s">
        <v>256</v>
      </c>
      <c r="S128" s="99">
        <v>1</v>
      </c>
      <c r="T128" s="97" t="s">
        <v>177</v>
      </c>
      <c r="U128" s="100"/>
      <c r="V128" s="76">
        <v>1</v>
      </c>
      <c r="W128" s="80"/>
    </row>
    <row r="129" spans="2:23" s="88" customFormat="1" ht="156.75" customHeight="1" x14ac:dyDescent="0.4">
      <c r="B129" s="89">
        <v>119</v>
      </c>
      <c r="C129" s="59" t="s">
        <v>270</v>
      </c>
      <c r="D129" s="90" t="s">
        <v>1</v>
      </c>
      <c r="E129" s="91" t="s">
        <v>227</v>
      </c>
      <c r="F129" s="92" t="s">
        <v>254</v>
      </c>
      <c r="G129" s="89">
        <v>1</v>
      </c>
      <c r="H129" s="63">
        <v>28</v>
      </c>
      <c r="I129" s="93" t="str">
        <f ca="1">IF(INDIRECT("補記シート!D37")="","",INDIRECT("補記シート!D37"))</f>
        <v/>
      </c>
      <c r="J129" s="94"/>
      <c r="K129" s="95" t="s">
        <v>164</v>
      </c>
      <c r="L129" s="89" t="s">
        <v>141</v>
      </c>
      <c r="M129" s="101" t="s">
        <v>165</v>
      </c>
      <c r="N129" s="102"/>
      <c r="O129" s="68">
        <v>7</v>
      </c>
      <c r="P129" s="97" t="s">
        <v>256</v>
      </c>
      <c r="Q129" s="98" t="s">
        <v>176</v>
      </c>
      <c r="R129" s="99" t="s">
        <v>256</v>
      </c>
      <c r="S129" s="99">
        <v>7</v>
      </c>
      <c r="T129" s="97" t="s">
        <v>166</v>
      </c>
      <c r="U129" s="105"/>
      <c r="V129" s="90">
        <v>1</v>
      </c>
      <c r="W129" s="94"/>
    </row>
    <row r="130" spans="2:23" s="88" customFormat="1" x14ac:dyDescent="0.4">
      <c r="B130" s="89">
        <v>120</v>
      </c>
      <c r="C130" s="59" t="s">
        <v>271</v>
      </c>
      <c r="D130" s="90" t="s">
        <v>157</v>
      </c>
      <c r="E130" s="91" t="s">
        <v>226</v>
      </c>
      <c r="F130" s="92" t="s">
        <v>254</v>
      </c>
      <c r="G130" s="89">
        <v>1</v>
      </c>
      <c r="H130" s="63">
        <v>29</v>
      </c>
      <c r="I130" s="93"/>
      <c r="J130" s="80"/>
      <c r="K130" s="95" t="s">
        <v>140</v>
      </c>
      <c r="L130" s="89" t="s">
        <v>141</v>
      </c>
      <c r="M130" s="59" t="s">
        <v>175</v>
      </c>
      <c r="N130" s="96"/>
      <c r="O130" s="68">
        <v>1</v>
      </c>
      <c r="P130" s="97" t="s">
        <v>256</v>
      </c>
      <c r="Q130" s="98" t="s">
        <v>176</v>
      </c>
      <c r="R130" s="99" t="s">
        <v>256</v>
      </c>
      <c r="S130" s="99">
        <v>1</v>
      </c>
      <c r="T130" s="97" t="s">
        <v>177</v>
      </c>
      <c r="U130" s="100"/>
      <c r="V130" s="76">
        <v>1</v>
      </c>
      <c r="W130" s="80"/>
    </row>
    <row r="131" spans="2:23" s="88" customFormat="1" ht="75.75" x14ac:dyDescent="0.4">
      <c r="B131" s="89">
        <v>121</v>
      </c>
      <c r="C131" s="59" t="s">
        <v>272</v>
      </c>
      <c r="D131" s="90" t="s">
        <v>1</v>
      </c>
      <c r="E131" s="91" t="s">
        <v>227</v>
      </c>
      <c r="F131" s="92" t="s">
        <v>254</v>
      </c>
      <c r="G131" s="89">
        <v>1</v>
      </c>
      <c r="H131" s="63">
        <v>30</v>
      </c>
      <c r="I131" s="93" t="str">
        <f ca="1">IF(INDIRECT("補記シート!D38")="","",INDIRECT("補記シート!D38"))</f>
        <v/>
      </c>
      <c r="J131" s="94"/>
      <c r="K131" s="95" t="s">
        <v>164</v>
      </c>
      <c r="L131" s="89" t="s">
        <v>141</v>
      </c>
      <c r="M131" s="101" t="s">
        <v>165</v>
      </c>
      <c r="N131" s="102"/>
      <c r="O131" s="68">
        <v>7</v>
      </c>
      <c r="P131" s="97" t="s">
        <v>256</v>
      </c>
      <c r="Q131" s="98" t="s">
        <v>176</v>
      </c>
      <c r="R131" s="99" t="s">
        <v>256</v>
      </c>
      <c r="S131" s="99">
        <v>7</v>
      </c>
      <c r="T131" s="97" t="s">
        <v>166</v>
      </c>
      <c r="U131" s="105"/>
      <c r="V131" s="90">
        <v>1</v>
      </c>
      <c r="W131" s="94"/>
    </row>
    <row r="132" spans="2:23" s="88" customFormat="1" x14ac:dyDescent="0.4">
      <c r="B132" s="89">
        <v>122</v>
      </c>
      <c r="C132" s="59" t="s">
        <v>273</v>
      </c>
      <c r="D132" s="90" t="s">
        <v>157</v>
      </c>
      <c r="E132" s="91" t="s">
        <v>226</v>
      </c>
      <c r="F132" s="92" t="s">
        <v>254</v>
      </c>
      <c r="G132" s="89">
        <v>1</v>
      </c>
      <c r="H132" s="63">
        <v>31</v>
      </c>
      <c r="I132" s="93"/>
      <c r="J132" s="80"/>
      <c r="K132" s="95" t="s">
        <v>140</v>
      </c>
      <c r="L132" s="89" t="s">
        <v>141</v>
      </c>
      <c r="M132" s="59" t="s">
        <v>175</v>
      </c>
      <c r="N132" s="96"/>
      <c r="O132" s="68">
        <v>1</v>
      </c>
      <c r="P132" s="97" t="s">
        <v>256</v>
      </c>
      <c r="Q132" s="98" t="s">
        <v>176</v>
      </c>
      <c r="R132" s="99" t="s">
        <v>256</v>
      </c>
      <c r="S132" s="99">
        <v>1</v>
      </c>
      <c r="T132" s="97" t="s">
        <v>177</v>
      </c>
      <c r="U132" s="100"/>
      <c r="V132" s="76">
        <v>1</v>
      </c>
      <c r="W132" s="80"/>
    </row>
    <row r="133" spans="2:23" s="88" customFormat="1" ht="75.75" x14ac:dyDescent="0.4">
      <c r="B133" s="89">
        <v>123</v>
      </c>
      <c r="C133" s="59" t="s">
        <v>274</v>
      </c>
      <c r="D133" s="90" t="s">
        <v>1</v>
      </c>
      <c r="E133" s="91" t="s">
        <v>227</v>
      </c>
      <c r="F133" s="92" t="s">
        <v>254</v>
      </c>
      <c r="G133" s="89">
        <v>1</v>
      </c>
      <c r="H133" s="63">
        <v>32</v>
      </c>
      <c r="I133" s="93" t="str">
        <f ca="1">IF(INDIRECT("補記シート!D39")="","",INDIRECT("補記シート!D39"))</f>
        <v/>
      </c>
      <c r="J133" s="94"/>
      <c r="K133" s="95" t="s">
        <v>164</v>
      </c>
      <c r="L133" s="89" t="s">
        <v>141</v>
      </c>
      <c r="M133" s="101" t="s">
        <v>165</v>
      </c>
      <c r="N133" s="102"/>
      <c r="O133" s="68">
        <v>7</v>
      </c>
      <c r="P133" s="97" t="s">
        <v>256</v>
      </c>
      <c r="Q133" s="98" t="s">
        <v>176</v>
      </c>
      <c r="R133" s="99" t="s">
        <v>256</v>
      </c>
      <c r="S133" s="99">
        <v>7</v>
      </c>
      <c r="T133" s="97" t="s">
        <v>166</v>
      </c>
      <c r="U133" s="105"/>
      <c r="V133" s="90">
        <v>1</v>
      </c>
      <c r="W133" s="94"/>
    </row>
    <row r="134" spans="2:23" s="88" customFormat="1" x14ac:dyDescent="0.4">
      <c r="B134" s="89">
        <v>124</v>
      </c>
      <c r="C134" s="59" t="s">
        <v>275</v>
      </c>
      <c r="D134" s="90" t="s">
        <v>157</v>
      </c>
      <c r="E134" s="91" t="s">
        <v>226</v>
      </c>
      <c r="F134" s="92" t="s">
        <v>254</v>
      </c>
      <c r="G134" s="89">
        <v>1</v>
      </c>
      <c r="H134" s="63">
        <v>33</v>
      </c>
      <c r="I134" s="93"/>
      <c r="J134" s="80"/>
      <c r="K134" s="95" t="s">
        <v>140</v>
      </c>
      <c r="L134" s="89" t="s">
        <v>141</v>
      </c>
      <c r="M134" s="59" t="s">
        <v>175</v>
      </c>
      <c r="N134" s="96"/>
      <c r="O134" s="68">
        <v>1</v>
      </c>
      <c r="P134" s="97" t="s">
        <v>256</v>
      </c>
      <c r="Q134" s="98" t="s">
        <v>176</v>
      </c>
      <c r="R134" s="99" t="s">
        <v>256</v>
      </c>
      <c r="S134" s="99">
        <v>1</v>
      </c>
      <c r="T134" s="97" t="s">
        <v>177</v>
      </c>
      <c r="U134" s="100"/>
      <c r="V134" s="76">
        <v>1</v>
      </c>
      <c r="W134" s="80"/>
    </row>
    <row r="135" spans="2:23" s="88" customFormat="1" ht="75.75" x14ac:dyDescent="0.4">
      <c r="B135" s="89">
        <v>125</v>
      </c>
      <c r="C135" s="59" t="s">
        <v>276</v>
      </c>
      <c r="D135" s="90" t="s">
        <v>1</v>
      </c>
      <c r="E135" s="91" t="s">
        <v>227</v>
      </c>
      <c r="F135" s="92" t="s">
        <v>254</v>
      </c>
      <c r="G135" s="89">
        <v>1</v>
      </c>
      <c r="H135" s="63">
        <v>34</v>
      </c>
      <c r="I135" s="93" t="str">
        <f ca="1">IF(INDIRECT("補記シート!D40")="","",INDIRECT("補記シート!D40"))</f>
        <v/>
      </c>
      <c r="J135" s="94"/>
      <c r="K135" s="95" t="s">
        <v>164</v>
      </c>
      <c r="L135" s="89" t="s">
        <v>141</v>
      </c>
      <c r="M135" s="101" t="s">
        <v>165</v>
      </c>
      <c r="N135" s="102"/>
      <c r="O135" s="68">
        <v>7</v>
      </c>
      <c r="P135" s="97" t="s">
        <v>256</v>
      </c>
      <c r="Q135" s="98" t="s">
        <v>176</v>
      </c>
      <c r="R135" s="99" t="s">
        <v>256</v>
      </c>
      <c r="S135" s="99">
        <v>7</v>
      </c>
      <c r="T135" s="97" t="s">
        <v>166</v>
      </c>
      <c r="U135" s="105"/>
      <c r="V135" s="90">
        <v>1</v>
      </c>
      <c r="W135" s="94"/>
    </row>
    <row r="136" spans="2:23" s="88" customFormat="1" x14ac:dyDescent="0.4">
      <c r="B136" s="89">
        <v>126</v>
      </c>
      <c r="C136" s="59" t="s">
        <v>277</v>
      </c>
      <c r="D136" s="90" t="s">
        <v>157</v>
      </c>
      <c r="E136" s="91" t="s">
        <v>226</v>
      </c>
      <c r="F136" s="92" t="s">
        <v>254</v>
      </c>
      <c r="G136" s="89">
        <v>1</v>
      </c>
      <c r="H136" s="63">
        <v>35</v>
      </c>
      <c r="I136" s="93"/>
      <c r="J136" s="80"/>
      <c r="K136" s="95" t="s">
        <v>140</v>
      </c>
      <c r="L136" s="89" t="s">
        <v>141</v>
      </c>
      <c r="M136" s="59" t="s">
        <v>175</v>
      </c>
      <c r="N136" s="96"/>
      <c r="O136" s="68">
        <v>1</v>
      </c>
      <c r="P136" s="97" t="s">
        <v>256</v>
      </c>
      <c r="Q136" s="98" t="s">
        <v>176</v>
      </c>
      <c r="R136" s="99" t="s">
        <v>256</v>
      </c>
      <c r="S136" s="99">
        <v>1</v>
      </c>
      <c r="T136" s="97" t="s">
        <v>177</v>
      </c>
      <c r="U136" s="105"/>
      <c r="V136" s="90">
        <v>1</v>
      </c>
      <c r="W136" s="80"/>
    </row>
    <row r="137" spans="2:23" s="88" customFormat="1" ht="75.75" x14ac:dyDescent="0.4">
      <c r="B137" s="89">
        <v>127</v>
      </c>
      <c r="C137" s="59" t="s">
        <v>278</v>
      </c>
      <c r="D137" s="90" t="s">
        <v>1</v>
      </c>
      <c r="E137" s="91" t="s">
        <v>227</v>
      </c>
      <c r="F137" s="92" t="s">
        <v>254</v>
      </c>
      <c r="G137" s="89">
        <v>1</v>
      </c>
      <c r="H137" s="63">
        <v>36</v>
      </c>
      <c r="I137" s="93" t="str">
        <f ca="1">IF(INDIRECT("補記シート!D41")="","",INDIRECT("補記シート!D41"))</f>
        <v/>
      </c>
      <c r="J137" s="94"/>
      <c r="K137" s="95" t="s">
        <v>164</v>
      </c>
      <c r="L137" s="89" t="s">
        <v>141</v>
      </c>
      <c r="M137" s="101" t="s">
        <v>165</v>
      </c>
      <c r="N137" s="102"/>
      <c r="O137" s="68">
        <v>7</v>
      </c>
      <c r="P137" s="97" t="s">
        <v>256</v>
      </c>
      <c r="Q137" s="98" t="s">
        <v>176</v>
      </c>
      <c r="R137" s="99" t="s">
        <v>256</v>
      </c>
      <c r="S137" s="99">
        <v>7</v>
      </c>
      <c r="T137" s="97" t="s">
        <v>166</v>
      </c>
      <c r="U137" s="105"/>
      <c r="V137" s="76">
        <v>1</v>
      </c>
      <c r="W137" s="94"/>
    </row>
    <row r="138" spans="2:23" s="88" customFormat="1" x14ac:dyDescent="0.4">
      <c r="B138" s="89">
        <v>128</v>
      </c>
      <c r="C138" s="59" t="s">
        <v>279</v>
      </c>
      <c r="D138" s="90" t="s">
        <v>157</v>
      </c>
      <c r="E138" s="91" t="s">
        <v>226</v>
      </c>
      <c r="F138" s="92" t="s">
        <v>254</v>
      </c>
      <c r="G138" s="89">
        <v>1</v>
      </c>
      <c r="H138" s="63">
        <v>37</v>
      </c>
      <c r="I138" s="93"/>
      <c r="J138" s="80"/>
      <c r="K138" s="95" t="s">
        <v>140</v>
      </c>
      <c r="L138" s="89" t="s">
        <v>141</v>
      </c>
      <c r="M138" s="59" t="s">
        <v>175</v>
      </c>
      <c r="N138" s="96"/>
      <c r="O138" s="68">
        <v>1</v>
      </c>
      <c r="P138" s="97" t="s">
        <v>256</v>
      </c>
      <c r="Q138" s="98" t="s">
        <v>176</v>
      </c>
      <c r="R138" s="99" t="s">
        <v>256</v>
      </c>
      <c r="S138" s="99">
        <v>1</v>
      </c>
      <c r="T138" s="97" t="s">
        <v>177</v>
      </c>
      <c r="U138" s="105"/>
      <c r="V138" s="90">
        <v>1</v>
      </c>
      <c r="W138" s="80"/>
    </row>
    <row r="139" spans="2:23" s="88" customFormat="1" ht="162" customHeight="1" x14ac:dyDescent="0.4">
      <c r="B139" s="89">
        <v>129</v>
      </c>
      <c r="C139" s="59" t="s">
        <v>280</v>
      </c>
      <c r="D139" s="90" t="s">
        <v>1</v>
      </c>
      <c r="E139" s="91" t="s">
        <v>227</v>
      </c>
      <c r="F139" s="92" t="s">
        <v>254</v>
      </c>
      <c r="G139" s="89">
        <v>1</v>
      </c>
      <c r="H139" s="63">
        <v>38</v>
      </c>
      <c r="I139" s="93" t="str">
        <f ca="1">IF(INDIRECT("補記シート!D42")="","",INDIRECT("補記シート!D42"))</f>
        <v/>
      </c>
      <c r="J139" s="94"/>
      <c r="K139" s="95" t="s">
        <v>164</v>
      </c>
      <c r="L139" s="89" t="s">
        <v>141</v>
      </c>
      <c r="M139" s="101" t="s">
        <v>165</v>
      </c>
      <c r="N139" s="102"/>
      <c r="O139" s="68">
        <v>7</v>
      </c>
      <c r="P139" s="97" t="s">
        <v>256</v>
      </c>
      <c r="Q139" s="98" t="s">
        <v>176</v>
      </c>
      <c r="R139" s="99" t="s">
        <v>256</v>
      </c>
      <c r="S139" s="99">
        <v>7</v>
      </c>
      <c r="T139" s="97" t="s">
        <v>166</v>
      </c>
      <c r="U139" s="105"/>
      <c r="V139" s="90">
        <v>1</v>
      </c>
      <c r="W139" s="94"/>
    </row>
    <row r="140" spans="2:23" s="88" customFormat="1" x14ac:dyDescent="0.4">
      <c r="B140" s="89">
        <v>130</v>
      </c>
      <c r="C140" s="59" t="s">
        <v>281</v>
      </c>
      <c r="D140" s="90" t="s">
        <v>157</v>
      </c>
      <c r="E140" s="91" t="s">
        <v>226</v>
      </c>
      <c r="F140" s="92" t="s">
        <v>254</v>
      </c>
      <c r="G140" s="89">
        <v>1</v>
      </c>
      <c r="H140" s="63">
        <v>39</v>
      </c>
      <c r="I140" s="93"/>
      <c r="J140" s="80"/>
      <c r="K140" s="95" t="s">
        <v>140</v>
      </c>
      <c r="L140" s="89" t="s">
        <v>141</v>
      </c>
      <c r="M140" s="59" t="s">
        <v>175</v>
      </c>
      <c r="N140" s="96"/>
      <c r="O140" s="68">
        <v>1</v>
      </c>
      <c r="P140" s="97" t="s">
        <v>256</v>
      </c>
      <c r="Q140" s="98" t="s">
        <v>176</v>
      </c>
      <c r="R140" s="99" t="s">
        <v>256</v>
      </c>
      <c r="S140" s="99">
        <v>1</v>
      </c>
      <c r="T140" s="97" t="s">
        <v>177</v>
      </c>
      <c r="U140" s="105"/>
      <c r="V140" s="90">
        <v>1</v>
      </c>
      <c r="W140" s="80"/>
    </row>
    <row r="141" spans="2:23" s="88" customFormat="1" ht="75.75" x14ac:dyDescent="0.4">
      <c r="B141" s="89">
        <v>131</v>
      </c>
      <c r="C141" s="59" t="s">
        <v>282</v>
      </c>
      <c r="D141" s="90" t="s">
        <v>1</v>
      </c>
      <c r="E141" s="91" t="s">
        <v>227</v>
      </c>
      <c r="F141" s="92" t="s">
        <v>254</v>
      </c>
      <c r="G141" s="89">
        <v>1</v>
      </c>
      <c r="H141" s="63">
        <v>40</v>
      </c>
      <c r="I141" s="93" t="str">
        <f ca="1">IF(INDIRECT("補記シート!D43")="","",INDIRECT("補記シート!D43"))</f>
        <v/>
      </c>
      <c r="J141" s="94"/>
      <c r="K141" s="95" t="s">
        <v>164</v>
      </c>
      <c r="L141" s="89" t="s">
        <v>141</v>
      </c>
      <c r="M141" s="101" t="s">
        <v>165</v>
      </c>
      <c r="N141" s="102"/>
      <c r="O141" s="68">
        <v>7</v>
      </c>
      <c r="P141" s="97" t="s">
        <v>256</v>
      </c>
      <c r="Q141" s="98" t="s">
        <v>176</v>
      </c>
      <c r="R141" s="99" t="s">
        <v>256</v>
      </c>
      <c r="S141" s="99">
        <v>7</v>
      </c>
      <c r="T141" s="97" t="s">
        <v>166</v>
      </c>
      <c r="U141" s="105"/>
      <c r="V141" s="90">
        <v>1</v>
      </c>
      <c r="W141" s="94"/>
    </row>
    <row r="142" spans="2:23" s="88" customFormat="1" x14ac:dyDescent="0.4">
      <c r="B142" s="89">
        <v>132</v>
      </c>
      <c r="C142" s="59" t="s">
        <v>283</v>
      </c>
      <c r="D142" s="90" t="s">
        <v>157</v>
      </c>
      <c r="E142" s="91" t="s">
        <v>226</v>
      </c>
      <c r="F142" s="92" t="s">
        <v>254</v>
      </c>
      <c r="G142" s="89">
        <v>1</v>
      </c>
      <c r="H142" s="63">
        <v>41</v>
      </c>
      <c r="I142" s="93"/>
      <c r="J142" s="80"/>
      <c r="K142" s="95" t="s">
        <v>140</v>
      </c>
      <c r="L142" s="89" t="s">
        <v>141</v>
      </c>
      <c r="M142" s="59" t="s">
        <v>175</v>
      </c>
      <c r="N142" s="96"/>
      <c r="O142" s="68">
        <v>1</v>
      </c>
      <c r="P142" s="97" t="s">
        <v>256</v>
      </c>
      <c r="Q142" s="98" t="s">
        <v>176</v>
      </c>
      <c r="R142" s="99" t="s">
        <v>256</v>
      </c>
      <c r="S142" s="99">
        <v>1</v>
      </c>
      <c r="T142" s="97" t="s">
        <v>177</v>
      </c>
      <c r="U142" s="105"/>
      <c r="V142" s="90">
        <v>1</v>
      </c>
      <c r="W142" s="80"/>
    </row>
    <row r="143" spans="2:23" s="88" customFormat="1" ht="75.75" x14ac:dyDescent="0.4">
      <c r="B143" s="89">
        <v>133</v>
      </c>
      <c r="C143" s="59" t="s">
        <v>284</v>
      </c>
      <c r="D143" s="90" t="s">
        <v>1</v>
      </c>
      <c r="E143" s="91" t="s">
        <v>227</v>
      </c>
      <c r="F143" s="92" t="s">
        <v>254</v>
      </c>
      <c r="G143" s="89">
        <v>1</v>
      </c>
      <c r="H143" s="63">
        <v>42</v>
      </c>
      <c r="I143" s="93" t="str">
        <f ca="1">IF(INDIRECT("補記シート!D44")="","",INDIRECT("補記シート!D44"))</f>
        <v/>
      </c>
      <c r="J143" s="94"/>
      <c r="K143" s="95" t="s">
        <v>164</v>
      </c>
      <c r="L143" s="89" t="s">
        <v>141</v>
      </c>
      <c r="M143" s="101" t="s">
        <v>165</v>
      </c>
      <c r="N143" s="102"/>
      <c r="O143" s="68">
        <v>7</v>
      </c>
      <c r="P143" s="97" t="s">
        <v>256</v>
      </c>
      <c r="Q143" s="98" t="s">
        <v>176</v>
      </c>
      <c r="R143" s="99" t="s">
        <v>256</v>
      </c>
      <c r="S143" s="99">
        <v>7</v>
      </c>
      <c r="T143" s="97" t="s">
        <v>166</v>
      </c>
      <c r="U143" s="105"/>
      <c r="V143" s="90">
        <v>1</v>
      </c>
      <c r="W143" s="94"/>
    </row>
    <row r="144" spans="2:23" s="88" customFormat="1" x14ac:dyDescent="0.4">
      <c r="B144" s="89">
        <v>134</v>
      </c>
      <c r="C144" s="59" t="s">
        <v>285</v>
      </c>
      <c r="D144" s="90" t="s">
        <v>157</v>
      </c>
      <c r="E144" s="91" t="s">
        <v>226</v>
      </c>
      <c r="F144" s="92" t="s">
        <v>254</v>
      </c>
      <c r="G144" s="89">
        <v>1</v>
      </c>
      <c r="H144" s="63">
        <v>43</v>
      </c>
      <c r="I144" s="93"/>
      <c r="J144" s="80"/>
      <c r="K144" s="95" t="s">
        <v>140</v>
      </c>
      <c r="L144" s="89" t="s">
        <v>141</v>
      </c>
      <c r="M144" s="59" t="s">
        <v>175</v>
      </c>
      <c r="N144" s="96"/>
      <c r="O144" s="68">
        <v>1</v>
      </c>
      <c r="P144" s="97" t="s">
        <v>256</v>
      </c>
      <c r="Q144" s="98" t="s">
        <v>176</v>
      </c>
      <c r="R144" s="99" t="s">
        <v>256</v>
      </c>
      <c r="S144" s="99">
        <v>1</v>
      </c>
      <c r="T144" s="97" t="s">
        <v>177</v>
      </c>
      <c r="U144" s="100"/>
      <c r="V144" s="76">
        <v>1</v>
      </c>
      <c r="W144" s="80"/>
    </row>
    <row r="145" spans="2:23" s="88" customFormat="1" ht="75.75" x14ac:dyDescent="0.4">
      <c r="B145" s="89">
        <v>135</v>
      </c>
      <c r="C145" s="59" t="s">
        <v>286</v>
      </c>
      <c r="D145" s="90" t="s">
        <v>1</v>
      </c>
      <c r="E145" s="91" t="s">
        <v>227</v>
      </c>
      <c r="F145" s="92" t="s">
        <v>254</v>
      </c>
      <c r="G145" s="89">
        <v>1</v>
      </c>
      <c r="H145" s="63">
        <v>44</v>
      </c>
      <c r="I145" s="93" t="str">
        <f ca="1">IF(INDIRECT("補記シート!D45")="","",INDIRECT("補記シート!D45"))</f>
        <v/>
      </c>
      <c r="J145" s="94"/>
      <c r="K145" s="95" t="s">
        <v>164</v>
      </c>
      <c r="L145" s="89" t="s">
        <v>141</v>
      </c>
      <c r="M145" s="101" t="s">
        <v>165</v>
      </c>
      <c r="N145" s="102"/>
      <c r="O145" s="68">
        <v>7</v>
      </c>
      <c r="P145" s="97" t="s">
        <v>287</v>
      </c>
      <c r="Q145" s="98" t="s">
        <v>176</v>
      </c>
      <c r="R145" s="99" t="s">
        <v>256</v>
      </c>
      <c r="S145" s="99">
        <v>7</v>
      </c>
      <c r="T145" s="97" t="s">
        <v>166</v>
      </c>
      <c r="U145" s="100"/>
      <c r="V145" s="76">
        <v>1</v>
      </c>
      <c r="W145" s="94"/>
    </row>
    <row r="146" spans="2:23" s="88" customFormat="1" x14ac:dyDescent="0.4">
      <c r="B146" s="89">
        <v>136</v>
      </c>
      <c r="C146" s="59" t="s">
        <v>288</v>
      </c>
      <c r="D146" s="90" t="s">
        <v>157</v>
      </c>
      <c r="E146" s="91" t="s">
        <v>226</v>
      </c>
      <c r="F146" s="92" t="s">
        <v>254</v>
      </c>
      <c r="G146" s="89">
        <v>1</v>
      </c>
      <c r="H146" s="63">
        <v>45</v>
      </c>
      <c r="I146" s="93"/>
      <c r="J146" s="80"/>
      <c r="K146" s="95" t="s">
        <v>140</v>
      </c>
      <c r="L146" s="89" t="s">
        <v>141</v>
      </c>
      <c r="M146" s="59" t="s">
        <v>175</v>
      </c>
      <c r="N146" s="124"/>
      <c r="O146" s="68">
        <v>1</v>
      </c>
      <c r="P146" s="97" t="s">
        <v>256</v>
      </c>
      <c r="Q146" s="98" t="s">
        <v>176</v>
      </c>
      <c r="R146" s="99" t="s">
        <v>256</v>
      </c>
      <c r="S146" s="99">
        <v>1</v>
      </c>
      <c r="T146" s="97" t="s">
        <v>177</v>
      </c>
      <c r="U146" s="125"/>
      <c r="V146" s="156">
        <v>1</v>
      </c>
      <c r="W146" s="80"/>
    </row>
    <row r="147" spans="2:23" s="88" customFormat="1" x14ac:dyDescent="0.4">
      <c r="B147" s="89">
        <v>137</v>
      </c>
      <c r="C147" s="107" t="s">
        <v>289</v>
      </c>
      <c r="D147" s="108" t="s">
        <v>1</v>
      </c>
      <c r="E147" s="91" t="s">
        <v>227</v>
      </c>
      <c r="F147" s="110" t="s">
        <v>254</v>
      </c>
      <c r="G147" s="106">
        <v>1</v>
      </c>
      <c r="H147" s="63">
        <v>46</v>
      </c>
      <c r="I147" s="93"/>
      <c r="J147" s="94"/>
      <c r="K147" s="95" t="s">
        <v>164</v>
      </c>
      <c r="L147" s="89" t="s">
        <v>141</v>
      </c>
      <c r="M147" s="239" t="s">
        <v>175</v>
      </c>
      <c r="N147" s="240" t="s">
        <v>480</v>
      </c>
      <c r="O147" s="68">
        <v>7</v>
      </c>
      <c r="P147" s="97" t="s">
        <v>287</v>
      </c>
      <c r="Q147" s="98" t="s">
        <v>176</v>
      </c>
      <c r="R147" s="99" t="s">
        <v>256</v>
      </c>
      <c r="S147" s="99">
        <v>7</v>
      </c>
      <c r="T147" s="97" t="s">
        <v>166</v>
      </c>
      <c r="U147" s="125"/>
      <c r="V147" s="156">
        <v>1</v>
      </c>
      <c r="W147" s="94"/>
    </row>
    <row r="148" spans="2:23" s="88" customFormat="1" x14ac:dyDescent="0.4">
      <c r="B148" s="89">
        <v>138</v>
      </c>
      <c r="C148" s="59" t="s">
        <v>290</v>
      </c>
      <c r="D148" s="90" t="s">
        <v>157</v>
      </c>
      <c r="E148" s="91" t="s">
        <v>226</v>
      </c>
      <c r="F148" s="92" t="s">
        <v>254</v>
      </c>
      <c r="G148" s="89">
        <v>1</v>
      </c>
      <c r="H148" s="63">
        <v>47</v>
      </c>
      <c r="I148" s="93"/>
      <c r="J148" s="80"/>
      <c r="K148" s="95" t="s">
        <v>140</v>
      </c>
      <c r="L148" s="89" t="s">
        <v>141</v>
      </c>
      <c r="M148" s="241" t="s">
        <v>175</v>
      </c>
      <c r="N148" s="242"/>
      <c r="O148" s="68">
        <v>1</v>
      </c>
      <c r="P148" s="97" t="s">
        <v>256</v>
      </c>
      <c r="Q148" s="98" t="s">
        <v>176</v>
      </c>
      <c r="R148" s="99" t="s">
        <v>256</v>
      </c>
      <c r="S148" s="99">
        <v>1</v>
      </c>
      <c r="T148" s="97" t="s">
        <v>177</v>
      </c>
      <c r="U148" s="100"/>
      <c r="V148" s="76">
        <v>1</v>
      </c>
      <c r="W148" s="80"/>
    </row>
    <row r="149" spans="2:23" s="88" customFormat="1" x14ac:dyDescent="0.4">
      <c r="B149" s="89">
        <v>139</v>
      </c>
      <c r="C149" s="59" t="s">
        <v>291</v>
      </c>
      <c r="D149" s="90" t="s">
        <v>1</v>
      </c>
      <c r="E149" s="91" t="s">
        <v>227</v>
      </c>
      <c r="F149" s="92" t="s">
        <v>254</v>
      </c>
      <c r="G149" s="89">
        <v>1</v>
      </c>
      <c r="H149" s="63">
        <v>48</v>
      </c>
      <c r="I149" s="93"/>
      <c r="J149" s="94"/>
      <c r="K149" s="95" t="s">
        <v>164</v>
      </c>
      <c r="L149" s="89" t="s">
        <v>141</v>
      </c>
      <c r="M149" s="239" t="s">
        <v>175</v>
      </c>
      <c r="N149" s="240" t="s">
        <v>480</v>
      </c>
      <c r="O149" s="68">
        <v>7</v>
      </c>
      <c r="P149" s="97" t="s">
        <v>287</v>
      </c>
      <c r="Q149" s="98" t="s">
        <v>176</v>
      </c>
      <c r="R149" s="99" t="s">
        <v>256</v>
      </c>
      <c r="S149" s="99">
        <v>7</v>
      </c>
      <c r="T149" s="97" t="s">
        <v>166</v>
      </c>
      <c r="U149" s="100"/>
      <c r="V149" s="76">
        <v>1</v>
      </c>
      <c r="W149" s="94"/>
    </row>
    <row r="150" spans="2:23" s="88" customFormat="1" x14ac:dyDescent="0.4">
      <c r="B150" s="89">
        <v>140</v>
      </c>
      <c r="C150" s="59" t="s">
        <v>292</v>
      </c>
      <c r="D150" s="90" t="s">
        <v>157</v>
      </c>
      <c r="E150" s="91" t="s">
        <v>226</v>
      </c>
      <c r="F150" s="92" t="s">
        <v>254</v>
      </c>
      <c r="G150" s="89">
        <v>1</v>
      </c>
      <c r="H150" s="63">
        <v>49</v>
      </c>
      <c r="I150" s="93"/>
      <c r="J150" s="80"/>
      <c r="K150" s="95" t="s">
        <v>140</v>
      </c>
      <c r="L150" s="89" t="s">
        <v>141</v>
      </c>
      <c r="M150" s="241" t="s">
        <v>175</v>
      </c>
      <c r="N150" s="242"/>
      <c r="O150" s="68">
        <v>1</v>
      </c>
      <c r="P150" s="97" t="s">
        <v>256</v>
      </c>
      <c r="Q150" s="98" t="s">
        <v>176</v>
      </c>
      <c r="R150" s="99" t="s">
        <v>256</v>
      </c>
      <c r="S150" s="99">
        <v>1</v>
      </c>
      <c r="T150" s="97" t="s">
        <v>177</v>
      </c>
      <c r="U150" s="100"/>
      <c r="V150" s="76">
        <v>1</v>
      </c>
      <c r="W150" s="80"/>
    </row>
    <row r="151" spans="2:23" s="88" customFormat="1" x14ac:dyDescent="0.4">
      <c r="B151" s="89">
        <v>141</v>
      </c>
      <c r="C151" s="59" t="s">
        <v>293</v>
      </c>
      <c r="D151" s="90" t="s">
        <v>1</v>
      </c>
      <c r="E151" s="91" t="s">
        <v>227</v>
      </c>
      <c r="F151" s="92" t="s">
        <v>254</v>
      </c>
      <c r="G151" s="89">
        <v>1</v>
      </c>
      <c r="H151" s="63">
        <v>50</v>
      </c>
      <c r="I151" s="93"/>
      <c r="J151" s="94"/>
      <c r="K151" s="95" t="s">
        <v>164</v>
      </c>
      <c r="L151" s="89" t="s">
        <v>141</v>
      </c>
      <c r="M151" s="239" t="s">
        <v>175</v>
      </c>
      <c r="N151" s="240" t="s">
        <v>480</v>
      </c>
      <c r="O151" s="68">
        <v>7</v>
      </c>
      <c r="P151" s="97" t="s">
        <v>287</v>
      </c>
      <c r="Q151" s="98" t="s">
        <v>176</v>
      </c>
      <c r="R151" s="99" t="s">
        <v>256</v>
      </c>
      <c r="S151" s="99">
        <v>7</v>
      </c>
      <c r="T151" s="97" t="s">
        <v>166</v>
      </c>
      <c r="U151" s="100"/>
      <c r="V151" s="76">
        <v>1</v>
      </c>
      <c r="W151" s="94"/>
    </row>
    <row r="152" spans="2:23" s="88" customFormat="1" x14ac:dyDescent="0.4">
      <c r="B152" s="89">
        <v>142</v>
      </c>
      <c r="C152" s="59" t="s">
        <v>294</v>
      </c>
      <c r="D152" s="90" t="s">
        <v>157</v>
      </c>
      <c r="E152" s="91" t="s">
        <v>226</v>
      </c>
      <c r="F152" s="92" t="s">
        <v>254</v>
      </c>
      <c r="G152" s="89">
        <v>1</v>
      </c>
      <c r="H152" s="63">
        <v>51</v>
      </c>
      <c r="I152" s="93"/>
      <c r="J152" s="80"/>
      <c r="K152" s="95" t="s">
        <v>140</v>
      </c>
      <c r="L152" s="89" t="s">
        <v>141</v>
      </c>
      <c r="M152" s="241" t="s">
        <v>175</v>
      </c>
      <c r="N152" s="242"/>
      <c r="O152" s="68">
        <v>1</v>
      </c>
      <c r="P152" s="97" t="s">
        <v>256</v>
      </c>
      <c r="Q152" s="98" t="s">
        <v>176</v>
      </c>
      <c r="R152" s="99" t="s">
        <v>256</v>
      </c>
      <c r="S152" s="99">
        <v>1</v>
      </c>
      <c r="T152" s="97" t="s">
        <v>177</v>
      </c>
      <c r="U152" s="100"/>
      <c r="V152" s="76">
        <v>1</v>
      </c>
      <c r="W152" s="80"/>
    </row>
    <row r="153" spans="2:23" s="88" customFormat="1" x14ac:dyDescent="0.4">
      <c r="B153" s="89">
        <v>143</v>
      </c>
      <c r="C153" s="59" t="s">
        <v>295</v>
      </c>
      <c r="D153" s="90" t="s">
        <v>1</v>
      </c>
      <c r="E153" s="91" t="s">
        <v>227</v>
      </c>
      <c r="F153" s="92" t="s">
        <v>254</v>
      </c>
      <c r="G153" s="89">
        <v>1</v>
      </c>
      <c r="H153" s="63">
        <v>52</v>
      </c>
      <c r="I153" s="93"/>
      <c r="J153" s="94"/>
      <c r="K153" s="95" t="s">
        <v>164</v>
      </c>
      <c r="L153" s="89" t="s">
        <v>141</v>
      </c>
      <c r="M153" s="239" t="s">
        <v>175</v>
      </c>
      <c r="N153" s="240" t="s">
        <v>480</v>
      </c>
      <c r="O153" s="68">
        <v>7</v>
      </c>
      <c r="P153" s="97" t="s">
        <v>287</v>
      </c>
      <c r="Q153" s="98" t="s">
        <v>176</v>
      </c>
      <c r="R153" s="99" t="s">
        <v>256</v>
      </c>
      <c r="S153" s="99">
        <v>7</v>
      </c>
      <c r="T153" s="97" t="s">
        <v>166</v>
      </c>
      <c r="U153" s="105"/>
      <c r="V153" s="90">
        <v>1</v>
      </c>
      <c r="W153" s="94"/>
    </row>
    <row r="154" spans="2:23" s="88" customFormat="1" x14ac:dyDescent="0.4">
      <c r="B154" s="89">
        <v>144</v>
      </c>
      <c r="C154" s="59" t="s">
        <v>296</v>
      </c>
      <c r="D154" s="90" t="s">
        <v>157</v>
      </c>
      <c r="E154" s="91" t="s">
        <v>226</v>
      </c>
      <c r="F154" s="92" t="s">
        <v>254</v>
      </c>
      <c r="G154" s="89">
        <v>1</v>
      </c>
      <c r="H154" s="63">
        <v>53</v>
      </c>
      <c r="I154" s="93"/>
      <c r="J154" s="80"/>
      <c r="K154" s="95" t="s">
        <v>140</v>
      </c>
      <c r="L154" s="89" t="s">
        <v>141</v>
      </c>
      <c r="M154" s="241" t="s">
        <v>175</v>
      </c>
      <c r="N154" s="242"/>
      <c r="O154" s="68">
        <v>1</v>
      </c>
      <c r="P154" s="97" t="s">
        <v>256</v>
      </c>
      <c r="Q154" s="98" t="s">
        <v>176</v>
      </c>
      <c r="R154" s="99" t="s">
        <v>256</v>
      </c>
      <c r="S154" s="99">
        <v>1</v>
      </c>
      <c r="T154" s="97" t="s">
        <v>177</v>
      </c>
      <c r="U154" s="105"/>
      <c r="V154" s="90">
        <v>1</v>
      </c>
      <c r="W154" s="80"/>
    </row>
    <row r="155" spans="2:23" s="88" customFormat="1" x14ac:dyDescent="0.4">
      <c r="B155" s="89">
        <v>145</v>
      </c>
      <c r="C155" s="59" t="s">
        <v>297</v>
      </c>
      <c r="D155" s="90" t="s">
        <v>1</v>
      </c>
      <c r="E155" s="91" t="s">
        <v>227</v>
      </c>
      <c r="F155" s="92" t="s">
        <v>254</v>
      </c>
      <c r="G155" s="89">
        <v>1</v>
      </c>
      <c r="H155" s="63">
        <v>54</v>
      </c>
      <c r="I155" s="93"/>
      <c r="J155" s="94"/>
      <c r="K155" s="95" t="s">
        <v>164</v>
      </c>
      <c r="L155" s="89" t="s">
        <v>141</v>
      </c>
      <c r="M155" s="239" t="s">
        <v>175</v>
      </c>
      <c r="N155" s="240" t="s">
        <v>480</v>
      </c>
      <c r="O155" s="68">
        <v>7</v>
      </c>
      <c r="P155" s="97" t="s">
        <v>287</v>
      </c>
      <c r="Q155" s="98" t="s">
        <v>176</v>
      </c>
      <c r="R155" s="99" t="s">
        <v>256</v>
      </c>
      <c r="S155" s="99">
        <v>7</v>
      </c>
      <c r="T155" s="97" t="s">
        <v>166</v>
      </c>
      <c r="U155" s="100"/>
      <c r="V155" s="76">
        <v>1</v>
      </c>
      <c r="W155" s="94"/>
    </row>
    <row r="156" spans="2:23" s="88" customFormat="1" x14ac:dyDescent="0.4">
      <c r="B156" s="89">
        <v>146</v>
      </c>
      <c r="C156" s="59" t="s">
        <v>298</v>
      </c>
      <c r="D156" s="90" t="s">
        <v>157</v>
      </c>
      <c r="E156" s="91" t="s">
        <v>226</v>
      </c>
      <c r="F156" s="92" t="s">
        <v>254</v>
      </c>
      <c r="G156" s="89">
        <v>1</v>
      </c>
      <c r="H156" s="63">
        <v>55</v>
      </c>
      <c r="I156" s="93"/>
      <c r="J156" s="80"/>
      <c r="K156" s="95" t="s">
        <v>140</v>
      </c>
      <c r="L156" s="89" t="s">
        <v>141</v>
      </c>
      <c r="M156" s="241" t="s">
        <v>175</v>
      </c>
      <c r="N156" s="242"/>
      <c r="O156" s="68">
        <v>1</v>
      </c>
      <c r="P156" s="97" t="s">
        <v>256</v>
      </c>
      <c r="Q156" s="98" t="s">
        <v>176</v>
      </c>
      <c r="R156" s="99" t="s">
        <v>256</v>
      </c>
      <c r="S156" s="99">
        <v>1</v>
      </c>
      <c r="T156" s="97" t="s">
        <v>177</v>
      </c>
      <c r="U156" s="100"/>
      <c r="V156" s="76">
        <v>1</v>
      </c>
      <c r="W156" s="80"/>
    </row>
    <row r="157" spans="2:23" s="88" customFormat="1" x14ac:dyDescent="0.4">
      <c r="B157" s="89">
        <v>147</v>
      </c>
      <c r="C157" s="59" t="s">
        <v>299</v>
      </c>
      <c r="D157" s="90" t="s">
        <v>1</v>
      </c>
      <c r="E157" s="91" t="s">
        <v>227</v>
      </c>
      <c r="F157" s="92" t="s">
        <v>254</v>
      </c>
      <c r="G157" s="89">
        <v>1</v>
      </c>
      <c r="H157" s="63">
        <v>56</v>
      </c>
      <c r="I157" s="93"/>
      <c r="J157" s="94"/>
      <c r="K157" s="95" t="s">
        <v>164</v>
      </c>
      <c r="L157" s="89" t="s">
        <v>141</v>
      </c>
      <c r="M157" s="239" t="s">
        <v>175</v>
      </c>
      <c r="N157" s="240" t="s">
        <v>480</v>
      </c>
      <c r="O157" s="68">
        <v>7</v>
      </c>
      <c r="P157" s="97" t="s">
        <v>287</v>
      </c>
      <c r="Q157" s="98" t="s">
        <v>176</v>
      </c>
      <c r="R157" s="99" t="s">
        <v>256</v>
      </c>
      <c r="S157" s="99">
        <v>7</v>
      </c>
      <c r="T157" s="97" t="s">
        <v>166</v>
      </c>
      <c r="U157" s="105"/>
      <c r="V157" s="76">
        <v>1</v>
      </c>
      <c r="W157" s="94"/>
    </row>
    <row r="158" spans="2:23" s="88" customFormat="1" x14ac:dyDescent="0.4">
      <c r="B158" s="89">
        <v>148</v>
      </c>
      <c r="C158" s="59" t="s">
        <v>300</v>
      </c>
      <c r="D158" s="90" t="s">
        <v>157</v>
      </c>
      <c r="E158" s="91" t="s">
        <v>226</v>
      </c>
      <c r="F158" s="92" t="s">
        <v>254</v>
      </c>
      <c r="G158" s="89">
        <v>1</v>
      </c>
      <c r="H158" s="63">
        <v>57</v>
      </c>
      <c r="I158" s="93"/>
      <c r="J158" s="80"/>
      <c r="K158" s="95" t="s">
        <v>140</v>
      </c>
      <c r="L158" s="89" t="s">
        <v>141</v>
      </c>
      <c r="M158" s="241" t="s">
        <v>175</v>
      </c>
      <c r="N158" s="242"/>
      <c r="O158" s="68">
        <v>1</v>
      </c>
      <c r="P158" s="97" t="s">
        <v>256</v>
      </c>
      <c r="Q158" s="98" t="s">
        <v>176</v>
      </c>
      <c r="R158" s="99" t="s">
        <v>256</v>
      </c>
      <c r="S158" s="99">
        <v>1</v>
      </c>
      <c r="T158" s="97" t="s">
        <v>177</v>
      </c>
      <c r="U158" s="100"/>
      <c r="V158" s="76">
        <v>1</v>
      </c>
      <c r="W158" s="80"/>
    </row>
    <row r="159" spans="2:23" s="88" customFormat="1" x14ac:dyDescent="0.4">
      <c r="B159" s="89">
        <v>149</v>
      </c>
      <c r="C159" s="59" t="s">
        <v>301</v>
      </c>
      <c r="D159" s="90" t="s">
        <v>1</v>
      </c>
      <c r="E159" s="91" t="s">
        <v>227</v>
      </c>
      <c r="F159" s="92" t="s">
        <v>254</v>
      </c>
      <c r="G159" s="89">
        <v>1</v>
      </c>
      <c r="H159" s="63">
        <v>58</v>
      </c>
      <c r="I159" s="93"/>
      <c r="J159" s="94"/>
      <c r="K159" s="95" t="s">
        <v>164</v>
      </c>
      <c r="L159" s="89" t="s">
        <v>141</v>
      </c>
      <c r="M159" s="239" t="s">
        <v>175</v>
      </c>
      <c r="N159" s="240" t="s">
        <v>480</v>
      </c>
      <c r="O159" s="68">
        <v>7</v>
      </c>
      <c r="P159" s="97" t="s">
        <v>287</v>
      </c>
      <c r="Q159" s="98" t="s">
        <v>176</v>
      </c>
      <c r="R159" s="99" t="s">
        <v>256</v>
      </c>
      <c r="S159" s="99">
        <v>7</v>
      </c>
      <c r="T159" s="97" t="s">
        <v>166</v>
      </c>
      <c r="U159" s="100"/>
      <c r="V159" s="76">
        <v>1</v>
      </c>
      <c r="W159" s="94"/>
    </row>
    <row r="160" spans="2:23" s="88" customFormat="1" x14ac:dyDescent="0.4">
      <c r="B160" s="89">
        <v>150</v>
      </c>
      <c r="C160" s="59" t="s">
        <v>302</v>
      </c>
      <c r="D160" s="90" t="s">
        <v>157</v>
      </c>
      <c r="E160" s="91" t="s">
        <v>226</v>
      </c>
      <c r="F160" s="92" t="s">
        <v>254</v>
      </c>
      <c r="G160" s="89">
        <v>1</v>
      </c>
      <c r="H160" s="63">
        <v>59</v>
      </c>
      <c r="I160" s="93"/>
      <c r="J160" s="80"/>
      <c r="K160" s="95" t="s">
        <v>140</v>
      </c>
      <c r="L160" s="89" t="s">
        <v>141</v>
      </c>
      <c r="M160" s="241" t="s">
        <v>175</v>
      </c>
      <c r="N160" s="242"/>
      <c r="O160" s="68">
        <v>1</v>
      </c>
      <c r="P160" s="97" t="s">
        <v>256</v>
      </c>
      <c r="Q160" s="98" t="s">
        <v>176</v>
      </c>
      <c r="R160" s="99" t="s">
        <v>256</v>
      </c>
      <c r="S160" s="99">
        <v>1</v>
      </c>
      <c r="T160" s="97" t="s">
        <v>177</v>
      </c>
      <c r="U160" s="100"/>
      <c r="V160" s="76">
        <v>1</v>
      </c>
      <c r="W160" s="80"/>
    </row>
    <row r="161" spans="2:23" s="88" customFormat="1" x14ac:dyDescent="0.4">
      <c r="B161" s="89">
        <v>151</v>
      </c>
      <c r="C161" s="59" t="s">
        <v>303</v>
      </c>
      <c r="D161" s="90" t="s">
        <v>1</v>
      </c>
      <c r="E161" s="91" t="s">
        <v>227</v>
      </c>
      <c r="F161" s="92" t="s">
        <v>254</v>
      </c>
      <c r="G161" s="89">
        <v>1</v>
      </c>
      <c r="H161" s="63">
        <v>60</v>
      </c>
      <c r="I161" s="93"/>
      <c r="J161" s="94"/>
      <c r="K161" s="95" t="s">
        <v>164</v>
      </c>
      <c r="L161" s="89" t="s">
        <v>141</v>
      </c>
      <c r="M161" s="239" t="s">
        <v>175</v>
      </c>
      <c r="N161" s="240" t="s">
        <v>480</v>
      </c>
      <c r="O161" s="68">
        <v>7</v>
      </c>
      <c r="P161" s="97" t="s">
        <v>287</v>
      </c>
      <c r="Q161" s="98" t="s">
        <v>176</v>
      </c>
      <c r="R161" s="99" t="s">
        <v>256</v>
      </c>
      <c r="S161" s="99">
        <v>7</v>
      </c>
      <c r="T161" s="97" t="s">
        <v>166</v>
      </c>
      <c r="U161" s="100"/>
      <c r="V161" s="76">
        <v>1</v>
      </c>
      <c r="W161" s="94"/>
    </row>
    <row r="162" spans="2:23" s="88" customFormat="1" x14ac:dyDescent="0.4">
      <c r="B162" s="89">
        <v>152</v>
      </c>
      <c r="C162" s="59" t="s">
        <v>304</v>
      </c>
      <c r="D162" s="90" t="s">
        <v>157</v>
      </c>
      <c r="E162" s="91" t="s">
        <v>226</v>
      </c>
      <c r="F162" s="92" t="s">
        <v>254</v>
      </c>
      <c r="G162" s="89">
        <v>1</v>
      </c>
      <c r="H162" s="63">
        <v>61</v>
      </c>
      <c r="I162" s="93"/>
      <c r="J162" s="80"/>
      <c r="K162" s="95" t="s">
        <v>140</v>
      </c>
      <c r="L162" s="89" t="s">
        <v>141</v>
      </c>
      <c r="M162" s="241" t="s">
        <v>175</v>
      </c>
      <c r="N162" s="242"/>
      <c r="O162" s="68">
        <v>1</v>
      </c>
      <c r="P162" s="97" t="s">
        <v>256</v>
      </c>
      <c r="Q162" s="98" t="s">
        <v>176</v>
      </c>
      <c r="R162" s="99" t="s">
        <v>256</v>
      </c>
      <c r="S162" s="99">
        <v>1</v>
      </c>
      <c r="T162" s="97" t="s">
        <v>177</v>
      </c>
      <c r="U162" s="100"/>
      <c r="V162" s="76">
        <v>1</v>
      </c>
      <c r="W162" s="80"/>
    </row>
    <row r="163" spans="2:23" s="88" customFormat="1" x14ac:dyDescent="0.4">
      <c r="B163" s="89">
        <v>153</v>
      </c>
      <c r="C163" s="59" t="s">
        <v>305</v>
      </c>
      <c r="D163" s="90" t="s">
        <v>1</v>
      </c>
      <c r="E163" s="91" t="s">
        <v>227</v>
      </c>
      <c r="F163" s="92" t="s">
        <v>254</v>
      </c>
      <c r="G163" s="89">
        <v>1</v>
      </c>
      <c r="H163" s="63">
        <v>62</v>
      </c>
      <c r="I163" s="93"/>
      <c r="J163" s="94"/>
      <c r="K163" s="95" t="s">
        <v>164</v>
      </c>
      <c r="L163" s="89" t="s">
        <v>141</v>
      </c>
      <c r="M163" s="239" t="s">
        <v>175</v>
      </c>
      <c r="N163" s="240" t="s">
        <v>480</v>
      </c>
      <c r="O163" s="68">
        <v>7</v>
      </c>
      <c r="P163" s="97" t="s">
        <v>287</v>
      </c>
      <c r="Q163" s="98" t="s">
        <v>176</v>
      </c>
      <c r="R163" s="99" t="s">
        <v>256</v>
      </c>
      <c r="S163" s="99">
        <v>7</v>
      </c>
      <c r="T163" s="97" t="s">
        <v>166</v>
      </c>
      <c r="U163" s="105"/>
      <c r="V163" s="90">
        <v>1</v>
      </c>
      <c r="W163" s="94"/>
    </row>
    <row r="164" spans="2:23" s="88" customFormat="1" x14ac:dyDescent="0.4">
      <c r="B164" s="89">
        <v>154</v>
      </c>
      <c r="C164" s="59" t="s">
        <v>306</v>
      </c>
      <c r="D164" s="90" t="s">
        <v>157</v>
      </c>
      <c r="E164" s="91" t="s">
        <v>226</v>
      </c>
      <c r="F164" s="92" t="s">
        <v>254</v>
      </c>
      <c r="G164" s="89">
        <v>1</v>
      </c>
      <c r="H164" s="63">
        <v>63</v>
      </c>
      <c r="I164" s="93"/>
      <c r="J164" s="80"/>
      <c r="K164" s="95" t="s">
        <v>140</v>
      </c>
      <c r="L164" s="89" t="s">
        <v>141</v>
      </c>
      <c r="M164" s="241" t="s">
        <v>175</v>
      </c>
      <c r="N164" s="242"/>
      <c r="O164" s="68">
        <v>1</v>
      </c>
      <c r="P164" s="97" t="s">
        <v>256</v>
      </c>
      <c r="Q164" s="98" t="s">
        <v>176</v>
      </c>
      <c r="R164" s="99" t="s">
        <v>256</v>
      </c>
      <c r="S164" s="99">
        <v>1</v>
      </c>
      <c r="T164" s="97" t="s">
        <v>177</v>
      </c>
      <c r="U164" s="100"/>
      <c r="V164" s="76">
        <v>1</v>
      </c>
      <c r="W164" s="80"/>
    </row>
    <row r="165" spans="2:23" s="88" customFormat="1" x14ac:dyDescent="0.4">
      <c r="B165" s="89">
        <v>155</v>
      </c>
      <c r="C165" s="59" t="s">
        <v>307</v>
      </c>
      <c r="D165" s="90" t="s">
        <v>1</v>
      </c>
      <c r="E165" s="91" t="s">
        <v>227</v>
      </c>
      <c r="F165" s="92" t="s">
        <v>254</v>
      </c>
      <c r="G165" s="89">
        <v>1</v>
      </c>
      <c r="H165" s="63">
        <v>64</v>
      </c>
      <c r="I165" s="93"/>
      <c r="J165" s="94"/>
      <c r="K165" s="95" t="s">
        <v>164</v>
      </c>
      <c r="L165" s="89" t="s">
        <v>141</v>
      </c>
      <c r="M165" s="239" t="s">
        <v>175</v>
      </c>
      <c r="N165" s="240" t="s">
        <v>480</v>
      </c>
      <c r="O165" s="68">
        <v>7</v>
      </c>
      <c r="P165" s="97" t="s">
        <v>287</v>
      </c>
      <c r="Q165" s="98" t="s">
        <v>176</v>
      </c>
      <c r="R165" s="99" t="s">
        <v>256</v>
      </c>
      <c r="S165" s="99">
        <v>7</v>
      </c>
      <c r="T165" s="97" t="s">
        <v>166</v>
      </c>
      <c r="U165" s="105"/>
      <c r="V165" s="90">
        <v>1</v>
      </c>
      <c r="W165" s="94"/>
    </row>
    <row r="166" spans="2:23" s="88" customFormat="1" x14ac:dyDescent="0.4">
      <c r="B166" s="89">
        <v>156</v>
      </c>
      <c r="C166" s="59" t="s">
        <v>308</v>
      </c>
      <c r="D166" s="90" t="s">
        <v>157</v>
      </c>
      <c r="E166" s="91" t="s">
        <v>226</v>
      </c>
      <c r="F166" s="92" t="s">
        <v>254</v>
      </c>
      <c r="G166" s="89">
        <v>1</v>
      </c>
      <c r="H166" s="63">
        <v>65</v>
      </c>
      <c r="I166" s="93"/>
      <c r="J166" s="94"/>
      <c r="K166" s="95" t="s">
        <v>140</v>
      </c>
      <c r="L166" s="89" t="s">
        <v>141</v>
      </c>
      <c r="M166" s="241" t="s">
        <v>175</v>
      </c>
      <c r="N166" s="242"/>
      <c r="O166" s="68">
        <v>1</v>
      </c>
      <c r="P166" s="97" t="s">
        <v>256</v>
      </c>
      <c r="Q166" s="98" t="s">
        <v>176</v>
      </c>
      <c r="R166" s="99" t="s">
        <v>256</v>
      </c>
      <c r="S166" s="99">
        <v>1</v>
      </c>
      <c r="T166" s="97" t="s">
        <v>177</v>
      </c>
      <c r="U166" s="100"/>
      <c r="V166" s="76">
        <v>1</v>
      </c>
      <c r="W166" s="94"/>
    </row>
    <row r="167" spans="2:23" s="88" customFormat="1" x14ac:dyDescent="0.4">
      <c r="B167" s="89">
        <v>157</v>
      </c>
      <c r="C167" s="59" t="s">
        <v>309</v>
      </c>
      <c r="D167" s="90" t="s">
        <v>157</v>
      </c>
      <c r="E167" s="91" t="s">
        <v>227</v>
      </c>
      <c r="F167" s="92" t="s">
        <v>254</v>
      </c>
      <c r="G167" s="89">
        <v>1</v>
      </c>
      <c r="H167" s="63">
        <v>66</v>
      </c>
      <c r="I167" s="93"/>
      <c r="J167" s="94"/>
      <c r="K167" s="95" t="s">
        <v>140</v>
      </c>
      <c r="L167" s="89" t="s">
        <v>141</v>
      </c>
      <c r="M167" s="241" t="s">
        <v>175</v>
      </c>
      <c r="N167" s="240" t="s">
        <v>480</v>
      </c>
      <c r="O167" s="68">
        <v>7</v>
      </c>
      <c r="P167" s="97" t="s">
        <v>287</v>
      </c>
      <c r="Q167" s="98" t="s">
        <v>176</v>
      </c>
      <c r="R167" s="99" t="s">
        <v>256</v>
      </c>
      <c r="S167" s="99">
        <v>7</v>
      </c>
      <c r="T167" s="97" t="s">
        <v>166</v>
      </c>
      <c r="U167" s="105"/>
      <c r="V167" s="90">
        <v>1</v>
      </c>
      <c r="W167" s="94"/>
    </row>
    <row r="168" spans="2:23" s="88" customFormat="1" x14ac:dyDescent="0.4">
      <c r="B168" s="89">
        <v>158</v>
      </c>
      <c r="C168" s="59" t="s">
        <v>310</v>
      </c>
      <c r="D168" s="90" t="s">
        <v>157</v>
      </c>
      <c r="E168" s="91" t="s">
        <v>226</v>
      </c>
      <c r="F168" s="92" t="s">
        <v>254</v>
      </c>
      <c r="G168" s="89">
        <v>1</v>
      </c>
      <c r="H168" s="63">
        <v>67</v>
      </c>
      <c r="I168" s="93"/>
      <c r="J168" s="94"/>
      <c r="K168" s="95" t="s">
        <v>140</v>
      </c>
      <c r="L168" s="89" t="s">
        <v>141</v>
      </c>
      <c r="M168" s="241" t="s">
        <v>175</v>
      </c>
      <c r="N168" s="242"/>
      <c r="O168" s="68">
        <v>1</v>
      </c>
      <c r="P168" s="97" t="s">
        <v>256</v>
      </c>
      <c r="Q168" s="98" t="s">
        <v>176</v>
      </c>
      <c r="R168" s="99" t="s">
        <v>256</v>
      </c>
      <c r="S168" s="99">
        <v>1</v>
      </c>
      <c r="T168" s="97" t="s">
        <v>177</v>
      </c>
      <c r="U168" s="100"/>
      <c r="V168" s="76">
        <v>1</v>
      </c>
      <c r="W168" s="94"/>
    </row>
    <row r="169" spans="2:23" s="88" customFormat="1" x14ac:dyDescent="0.4">
      <c r="B169" s="89">
        <v>159</v>
      </c>
      <c r="C169" s="59" t="s">
        <v>311</v>
      </c>
      <c r="D169" s="90" t="s">
        <v>157</v>
      </c>
      <c r="E169" s="91" t="s">
        <v>227</v>
      </c>
      <c r="F169" s="92" t="s">
        <v>254</v>
      </c>
      <c r="G169" s="89">
        <v>1</v>
      </c>
      <c r="H169" s="63">
        <v>68</v>
      </c>
      <c r="I169" s="93"/>
      <c r="J169" s="94"/>
      <c r="K169" s="95" t="s">
        <v>140</v>
      </c>
      <c r="L169" s="89" t="s">
        <v>141</v>
      </c>
      <c r="M169" s="239" t="s">
        <v>175</v>
      </c>
      <c r="N169" s="240" t="s">
        <v>480</v>
      </c>
      <c r="O169" s="68">
        <v>7</v>
      </c>
      <c r="P169" s="97" t="s">
        <v>287</v>
      </c>
      <c r="Q169" s="98" t="s">
        <v>176</v>
      </c>
      <c r="R169" s="99" t="s">
        <v>256</v>
      </c>
      <c r="S169" s="99">
        <v>7</v>
      </c>
      <c r="T169" s="97" t="s">
        <v>166</v>
      </c>
      <c r="U169" s="105"/>
      <c r="V169" s="90">
        <v>1</v>
      </c>
      <c r="W169" s="94"/>
    </row>
    <row r="170" spans="2:23" s="88" customFormat="1" x14ac:dyDescent="0.4">
      <c r="B170" s="89">
        <v>160</v>
      </c>
      <c r="C170" s="59" t="s">
        <v>312</v>
      </c>
      <c r="D170" s="90" t="s">
        <v>157</v>
      </c>
      <c r="E170" s="91" t="s">
        <v>226</v>
      </c>
      <c r="F170" s="92" t="s">
        <v>254</v>
      </c>
      <c r="G170" s="89">
        <v>1</v>
      </c>
      <c r="H170" s="63">
        <v>69</v>
      </c>
      <c r="I170" s="93"/>
      <c r="J170" s="94"/>
      <c r="K170" s="95" t="s">
        <v>140</v>
      </c>
      <c r="L170" s="89" t="s">
        <v>141</v>
      </c>
      <c r="M170" s="241" t="s">
        <v>175</v>
      </c>
      <c r="N170" s="242"/>
      <c r="O170" s="68">
        <v>1</v>
      </c>
      <c r="P170" s="97" t="s">
        <v>256</v>
      </c>
      <c r="Q170" s="98" t="s">
        <v>176</v>
      </c>
      <c r="R170" s="99" t="s">
        <v>256</v>
      </c>
      <c r="S170" s="99">
        <v>1</v>
      </c>
      <c r="T170" s="97" t="s">
        <v>177</v>
      </c>
      <c r="U170" s="100"/>
      <c r="V170" s="76">
        <v>1</v>
      </c>
      <c r="W170" s="94"/>
    </row>
    <row r="171" spans="2:23" s="88" customFormat="1" x14ac:dyDescent="0.4">
      <c r="B171" s="89">
        <v>161</v>
      </c>
      <c r="C171" s="59" t="s">
        <v>313</v>
      </c>
      <c r="D171" s="90" t="s">
        <v>157</v>
      </c>
      <c r="E171" s="91" t="s">
        <v>227</v>
      </c>
      <c r="F171" s="92" t="s">
        <v>254</v>
      </c>
      <c r="G171" s="89">
        <v>1</v>
      </c>
      <c r="H171" s="63">
        <v>70</v>
      </c>
      <c r="I171" s="93"/>
      <c r="J171" s="94"/>
      <c r="K171" s="95" t="s">
        <v>140</v>
      </c>
      <c r="L171" s="89" t="s">
        <v>141</v>
      </c>
      <c r="M171" s="239" t="s">
        <v>175</v>
      </c>
      <c r="N171" s="240" t="s">
        <v>480</v>
      </c>
      <c r="O171" s="68">
        <v>7</v>
      </c>
      <c r="P171" s="97" t="s">
        <v>287</v>
      </c>
      <c r="Q171" s="98" t="s">
        <v>176</v>
      </c>
      <c r="R171" s="99" t="s">
        <v>256</v>
      </c>
      <c r="S171" s="99">
        <v>7</v>
      </c>
      <c r="T171" s="97" t="s">
        <v>166</v>
      </c>
      <c r="U171" s="105"/>
      <c r="V171" s="90">
        <v>1</v>
      </c>
      <c r="W171" s="94"/>
    </row>
    <row r="172" spans="2:23" s="88" customFormat="1" x14ac:dyDescent="0.4">
      <c r="B172" s="89">
        <v>162</v>
      </c>
      <c r="C172" s="59" t="s">
        <v>314</v>
      </c>
      <c r="D172" s="90" t="s">
        <v>157</v>
      </c>
      <c r="E172" s="91" t="s">
        <v>226</v>
      </c>
      <c r="F172" s="92" t="s">
        <v>254</v>
      </c>
      <c r="G172" s="89">
        <v>1</v>
      </c>
      <c r="H172" s="63">
        <v>71</v>
      </c>
      <c r="I172" s="93"/>
      <c r="J172" s="94"/>
      <c r="K172" s="95" t="s">
        <v>140</v>
      </c>
      <c r="L172" s="89" t="s">
        <v>141</v>
      </c>
      <c r="M172" s="241" t="s">
        <v>175</v>
      </c>
      <c r="N172" s="242"/>
      <c r="O172" s="68">
        <v>1</v>
      </c>
      <c r="P172" s="97" t="s">
        <v>256</v>
      </c>
      <c r="Q172" s="98" t="s">
        <v>176</v>
      </c>
      <c r="R172" s="99" t="s">
        <v>256</v>
      </c>
      <c r="S172" s="99">
        <v>1</v>
      </c>
      <c r="T172" s="97" t="s">
        <v>177</v>
      </c>
      <c r="U172" s="100"/>
      <c r="V172" s="76">
        <v>1</v>
      </c>
      <c r="W172" s="94"/>
    </row>
    <row r="173" spans="2:23" s="88" customFormat="1" x14ac:dyDescent="0.4">
      <c r="B173" s="89">
        <v>163</v>
      </c>
      <c r="C173" s="59" t="s">
        <v>315</v>
      </c>
      <c r="D173" s="90" t="s">
        <v>157</v>
      </c>
      <c r="E173" s="91" t="s">
        <v>227</v>
      </c>
      <c r="F173" s="92" t="s">
        <v>254</v>
      </c>
      <c r="G173" s="89">
        <v>1</v>
      </c>
      <c r="H173" s="63">
        <v>72</v>
      </c>
      <c r="I173" s="93"/>
      <c r="J173" s="94"/>
      <c r="K173" s="95" t="s">
        <v>140</v>
      </c>
      <c r="L173" s="89" t="s">
        <v>141</v>
      </c>
      <c r="M173" s="239" t="s">
        <v>175</v>
      </c>
      <c r="N173" s="240" t="s">
        <v>480</v>
      </c>
      <c r="O173" s="68">
        <v>7</v>
      </c>
      <c r="P173" s="97" t="s">
        <v>287</v>
      </c>
      <c r="Q173" s="98" t="s">
        <v>176</v>
      </c>
      <c r="R173" s="99" t="s">
        <v>256</v>
      </c>
      <c r="S173" s="99">
        <v>7</v>
      </c>
      <c r="T173" s="97" t="s">
        <v>166</v>
      </c>
      <c r="U173" s="105"/>
      <c r="V173" s="90">
        <v>1</v>
      </c>
      <c r="W173" s="94"/>
    </row>
    <row r="174" spans="2:23" s="88" customFormat="1" x14ac:dyDescent="0.4">
      <c r="B174" s="89">
        <v>164</v>
      </c>
      <c r="C174" s="59" t="s">
        <v>316</v>
      </c>
      <c r="D174" s="90" t="s">
        <v>157</v>
      </c>
      <c r="E174" s="91" t="s">
        <v>226</v>
      </c>
      <c r="F174" s="92" t="s">
        <v>254</v>
      </c>
      <c r="G174" s="89">
        <v>1</v>
      </c>
      <c r="H174" s="63">
        <v>73</v>
      </c>
      <c r="I174" s="93"/>
      <c r="J174" s="94"/>
      <c r="K174" s="95" t="s">
        <v>140</v>
      </c>
      <c r="L174" s="89" t="s">
        <v>141</v>
      </c>
      <c r="M174" s="241" t="s">
        <v>175</v>
      </c>
      <c r="N174" s="242"/>
      <c r="O174" s="68">
        <v>1</v>
      </c>
      <c r="P174" s="97" t="s">
        <v>256</v>
      </c>
      <c r="Q174" s="98" t="s">
        <v>176</v>
      </c>
      <c r="R174" s="99" t="s">
        <v>256</v>
      </c>
      <c r="S174" s="99">
        <v>1</v>
      </c>
      <c r="T174" s="97" t="s">
        <v>177</v>
      </c>
      <c r="U174" s="100"/>
      <c r="V174" s="76">
        <v>1</v>
      </c>
      <c r="W174" s="94"/>
    </row>
    <row r="175" spans="2:23" s="88" customFormat="1" x14ac:dyDescent="0.4">
      <c r="B175" s="89">
        <v>165</v>
      </c>
      <c r="C175" s="59" t="s">
        <v>317</v>
      </c>
      <c r="D175" s="90" t="s">
        <v>157</v>
      </c>
      <c r="E175" s="91" t="s">
        <v>227</v>
      </c>
      <c r="F175" s="92" t="s">
        <v>254</v>
      </c>
      <c r="G175" s="89">
        <v>1</v>
      </c>
      <c r="H175" s="63">
        <v>74</v>
      </c>
      <c r="I175" s="93"/>
      <c r="J175" s="94"/>
      <c r="K175" s="95" t="s">
        <v>140</v>
      </c>
      <c r="L175" s="89" t="s">
        <v>141</v>
      </c>
      <c r="M175" s="239" t="s">
        <v>175</v>
      </c>
      <c r="N175" s="240" t="s">
        <v>480</v>
      </c>
      <c r="O175" s="68">
        <v>7</v>
      </c>
      <c r="P175" s="97" t="s">
        <v>287</v>
      </c>
      <c r="Q175" s="98" t="s">
        <v>176</v>
      </c>
      <c r="R175" s="99" t="s">
        <v>256</v>
      </c>
      <c r="S175" s="99">
        <v>7</v>
      </c>
      <c r="T175" s="97" t="s">
        <v>166</v>
      </c>
      <c r="U175" s="105"/>
      <c r="V175" s="90">
        <v>1</v>
      </c>
      <c r="W175" s="94"/>
    </row>
    <row r="176" spans="2:23" s="88" customFormat="1" x14ac:dyDescent="0.4">
      <c r="B176" s="89">
        <v>166</v>
      </c>
      <c r="C176" s="59" t="s">
        <v>318</v>
      </c>
      <c r="D176" s="90" t="s">
        <v>157</v>
      </c>
      <c r="E176" s="91" t="s">
        <v>226</v>
      </c>
      <c r="F176" s="92" t="s">
        <v>254</v>
      </c>
      <c r="G176" s="89">
        <v>1</v>
      </c>
      <c r="H176" s="63">
        <v>75</v>
      </c>
      <c r="I176" s="93"/>
      <c r="J176" s="94"/>
      <c r="K176" s="95" t="s">
        <v>140</v>
      </c>
      <c r="L176" s="89" t="s">
        <v>141</v>
      </c>
      <c r="M176" s="241" t="s">
        <v>175</v>
      </c>
      <c r="N176" s="242"/>
      <c r="O176" s="68">
        <v>1</v>
      </c>
      <c r="P176" s="97" t="s">
        <v>256</v>
      </c>
      <c r="Q176" s="98" t="s">
        <v>176</v>
      </c>
      <c r="R176" s="99" t="s">
        <v>256</v>
      </c>
      <c r="S176" s="99">
        <v>1</v>
      </c>
      <c r="T176" s="97" t="s">
        <v>177</v>
      </c>
      <c r="U176" s="105"/>
      <c r="V176" s="76">
        <v>1</v>
      </c>
      <c r="W176" s="94"/>
    </row>
    <row r="177" spans="2:23" s="88" customFormat="1" x14ac:dyDescent="0.4">
      <c r="B177" s="89">
        <v>167</v>
      </c>
      <c r="C177" s="59" t="s">
        <v>319</v>
      </c>
      <c r="D177" s="90" t="s">
        <v>157</v>
      </c>
      <c r="E177" s="91" t="s">
        <v>227</v>
      </c>
      <c r="F177" s="92" t="s">
        <v>254</v>
      </c>
      <c r="G177" s="89">
        <v>1</v>
      </c>
      <c r="H177" s="63">
        <v>76</v>
      </c>
      <c r="I177" s="93"/>
      <c r="J177" s="94"/>
      <c r="K177" s="95" t="s">
        <v>140</v>
      </c>
      <c r="L177" s="89" t="s">
        <v>141</v>
      </c>
      <c r="M177" s="239" t="s">
        <v>175</v>
      </c>
      <c r="N177" s="240" t="s">
        <v>480</v>
      </c>
      <c r="O177" s="68">
        <v>7</v>
      </c>
      <c r="P177" s="97" t="s">
        <v>287</v>
      </c>
      <c r="Q177" s="98" t="s">
        <v>176</v>
      </c>
      <c r="R177" s="99" t="s">
        <v>256</v>
      </c>
      <c r="S177" s="99">
        <v>7</v>
      </c>
      <c r="T177" s="97" t="s">
        <v>166</v>
      </c>
      <c r="U177" s="100"/>
      <c r="V177" s="76">
        <v>1</v>
      </c>
      <c r="W177" s="94"/>
    </row>
    <row r="178" spans="2:23" s="88" customFormat="1" x14ac:dyDescent="0.4">
      <c r="B178" s="89">
        <v>168</v>
      </c>
      <c r="C178" s="59" t="s">
        <v>320</v>
      </c>
      <c r="D178" s="90" t="s">
        <v>157</v>
      </c>
      <c r="E178" s="91" t="s">
        <v>226</v>
      </c>
      <c r="F178" s="92" t="s">
        <v>254</v>
      </c>
      <c r="G178" s="89">
        <v>1</v>
      </c>
      <c r="H178" s="63">
        <v>77</v>
      </c>
      <c r="I178" s="93"/>
      <c r="J178" s="94"/>
      <c r="K178" s="95" t="s">
        <v>140</v>
      </c>
      <c r="L178" s="89" t="s">
        <v>141</v>
      </c>
      <c r="M178" s="241" t="s">
        <v>175</v>
      </c>
      <c r="N178" s="242"/>
      <c r="O178" s="68">
        <v>1</v>
      </c>
      <c r="P178" s="97" t="s">
        <v>256</v>
      </c>
      <c r="Q178" s="98" t="s">
        <v>176</v>
      </c>
      <c r="R178" s="99" t="s">
        <v>256</v>
      </c>
      <c r="S178" s="99">
        <v>1</v>
      </c>
      <c r="T178" s="97" t="s">
        <v>177</v>
      </c>
      <c r="U178" s="105"/>
      <c r="V178" s="90">
        <v>1</v>
      </c>
      <c r="W178" s="94"/>
    </row>
    <row r="179" spans="2:23" s="88" customFormat="1" x14ac:dyDescent="0.4">
      <c r="B179" s="89">
        <v>169</v>
      </c>
      <c r="C179" s="59" t="s">
        <v>321</v>
      </c>
      <c r="D179" s="90" t="s">
        <v>157</v>
      </c>
      <c r="E179" s="91" t="s">
        <v>227</v>
      </c>
      <c r="F179" s="92" t="s">
        <v>254</v>
      </c>
      <c r="G179" s="89">
        <v>1</v>
      </c>
      <c r="H179" s="63">
        <v>78</v>
      </c>
      <c r="I179" s="93"/>
      <c r="J179" s="94"/>
      <c r="K179" s="95" t="s">
        <v>140</v>
      </c>
      <c r="L179" s="89" t="s">
        <v>141</v>
      </c>
      <c r="M179" s="239" t="s">
        <v>175</v>
      </c>
      <c r="N179" s="240" t="s">
        <v>480</v>
      </c>
      <c r="O179" s="68">
        <v>7</v>
      </c>
      <c r="P179" s="97" t="s">
        <v>287</v>
      </c>
      <c r="Q179" s="98" t="s">
        <v>176</v>
      </c>
      <c r="R179" s="99" t="s">
        <v>256</v>
      </c>
      <c r="S179" s="99">
        <v>7</v>
      </c>
      <c r="T179" s="97" t="s">
        <v>166</v>
      </c>
      <c r="U179" s="100"/>
      <c r="V179" s="76">
        <v>1</v>
      </c>
      <c r="W179" s="94"/>
    </row>
    <row r="180" spans="2:23" s="88" customFormat="1" x14ac:dyDescent="0.4">
      <c r="B180" s="89">
        <v>170</v>
      </c>
      <c r="C180" s="59" t="s">
        <v>322</v>
      </c>
      <c r="D180" s="90" t="s">
        <v>157</v>
      </c>
      <c r="E180" s="91" t="s">
        <v>226</v>
      </c>
      <c r="F180" s="92" t="s">
        <v>254</v>
      </c>
      <c r="G180" s="89">
        <v>1</v>
      </c>
      <c r="H180" s="63">
        <v>79</v>
      </c>
      <c r="I180" s="93"/>
      <c r="J180" s="94"/>
      <c r="K180" s="95" t="s">
        <v>140</v>
      </c>
      <c r="L180" s="89" t="s">
        <v>141</v>
      </c>
      <c r="M180" s="241" t="s">
        <v>175</v>
      </c>
      <c r="N180" s="242"/>
      <c r="O180" s="68">
        <v>1</v>
      </c>
      <c r="P180" s="97" t="s">
        <v>256</v>
      </c>
      <c r="Q180" s="98" t="s">
        <v>176</v>
      </c>
      <c r="R180" s="99" t="s">
        <v>256</v>
      </c>
      <c r="S180" s="99">
        <v>1</v>
      </c>
      <c r="T180" s="97" t="s">
        <v>177</v>
      </c>
      <c r="U180" s="105"/>
      <c r="V180" s="90">
        <v>1</v>
      </c>
      <c r="W180" s="94"/>
    </row>
    <row r="181" spans="2:23" s="88" customFormat="1" x14ac:dyDescent="0.4">
      <c r="B181" s="89">
        <v>171</v>
      </c>
      <c r="C181" s="59" t="s">
        <v>323</v>
      </c>
      <c r="D181" s="90" t="s">
        <v>157</v>
      </c>
      <c r="E181" s="91" t="s">
        <v>227</v>
      </c>
      <c r="F181" s="92" t="s">
        <v>254</v>
      </c>
      <c r="G181" s="89">
        <v>1</v>
      </c>
      <c r="H181" s="63">
        <v>80</v>
      </c>
      <c r="I181" s="93"/>
      <c r="J181" s="94"/>
      <c r="K181" s="95" t="s">
        <v>140</v>
      </c>
      <c r="L181" s="89" t="s">
        <v>141</v>
      </c>
      <c r="M181" s="239" t="s">
        <v>175</v>
      </c>
      <c r="N181" s="240" t="s">
        <v>480</v>
      </c>
      <c r="O181" s="68">
        <v>7</v>
      </c>
      <c r="P181" s="97" t="s">
        <v>287</v>
      </c>
      <c r="Q181" s="98" t="s">
        <v>176</v>
      </c>
      <c r="R181" s="99" t="s">
        <v>256</v>
      </c>
      <c r="S181" s="99">
        <v>7</v>
      </c>
      <c r="T181" s="97" t="s">
        <v>166</v>
      </c>
      <c r="U181" s="100"/>
      <c r="V181" s="76">
        <v>1</v>
      </c>
      <c r="W181" s="94"/>
    </row>
    <row r="182" spans="2:23" s="88" customFormat="1" x14ac:dyDescent="0.4">
      <c r="B182" s="89">
        <v>172</v>
      </c>
      <c r="C182" s="59" t="s">
        <v>324</v>
      </c>
      <c r="D182" s="90" t="s">
        <v>157</v>
      </c>
      <c r="E182" s="91" t="s">
        <v>226</v>
      </c>
      <c r="F182" s="92" t="s">
        <v>254</v>
      </c>
      <c r="G182" s="89">
        <v>1</v>
      </c>
      <c r="H182" s="63">
        <v>81</v>
      </c>
      <c r="I182" s="93"/>
      <c r="J182" s="94"/>
      <c r="K182" s="95" t="s">
        <v>140</v>
      </c>
      <c r="L182" s="89" t="s">
        <v>141</v>
      </c>
      <c r="M182" s="241" t="s">
        <v>175</v>
      </c>
      <c r="N182" s="242"/>
      <c r="O182" s="68">
        <v>1</v>
      </c>
      <c r="P182" s="97" t="s">
        <v>256</v>
      </c>
      <c r="Q182" s="98" t="s">
        <v>176</v>
      </c>
      <c r="R182" s="99" t="s">
        <v>256</v>
      </c>
      <c r="S182" s="99">
        <v>1</v>
      </c>
      <c r="T182" s="97" t="s">
        <v>177</v>
      </c>
      <c r="U182" s="105"/>
      <c r="V182" s="90">
        <v>1</v>
      </c>
      <c r="W182" s="94"/>
    </row>
    <row r="183" spans="2:23" s="88" customFormat="1" x14ac:dyDescent="0.4">
      <c r="B183" s="89">
        <v>173</v>
      </c>
      <c r="C183" s="59" t="s">
        <v>325</v>
      </c>
      <c r="D183" s="90" t="s">
        <v>157</v>
      </c>
      <c r="E183" s="91" t="s">
        <v>227</v>
      </c>
      <c r="F183" s="92" t="s">
        <v>254</v>
      </c>
      <c r="G183" s="89">
        <v>1</v>
      </c>
      <c r="H183" s="63">
        <v>82</v>
      </c>
      <c r="I183" s="93"/>
      <c r="J183" s="94"/>
      <c r="K183" s="95" t="s">
        <v>140</v>
      </c>
      <c r="L183" s="89" t="s">
        <v>141</v>
      </c>
      <c r="M183" s="239" t="s">
        <v>175</v>
      </c>
      <c r="N183" s="240" t="s">
        <v>480</v>
      </c>
      <c r="O183" s="68">
        <v>7</v>
      </c>
      <c r="P183" s="97" t="s">
        <v>287</v>
      </c>
      <c r="Q183" s="98" t="s">
        <v>176</v>
      </c>
      <c r="R183" s="99" t="s">
        <v>256</v>
      </c>
      <c r="S183" s="99">
        <v>7</v>
      </c>
      <c r="T183" s="97" t="s">
        <v>166</v>
      </c>
      <c r="U183" s="100"/>
      <c r="V183" s="76">
        <v>1</v>
      </c>
      <c r="W183" s="94"/>
    </row>
    <row r="184" spans="2:23" s="88" customFormat="1" x14ac:dyDescent="0.4">
      <c r="B184" s="89">
        <v>174</v>
      </c>
      <c r="C184" s="59" t="s">
        <v>326</v>
      </c>
      <c r="D184" s="90" t="s">
        <v>157</v>
      </c>
      <c r="E184" s="91" t="s">
        <v>226</v>
      </c>
      <c r="F184" s="92" t="s">
        <v>254</v>
      </c>
      <c r="G184" s="89">
        <v>1</v>
      </c>
      <c r="H184" s="63">
        <v>83</v>
      </c>
      <c r="I184" s="93"/>
      <c r="J184" s="94"/>
      <c r="K184" s="95" t="s">
        <v>140</v>
      </c>
      <c r="L184" s="89" t="s">
        <v>141</v>
      </c>
      <c r="M184" s="241" t="s">
        <v>175</v>
      </c>
      <c r="N184" s="242"/>
      <c r="O184" s="68">
        <v>1</v>
      </c>
      <c r="P184" s="97" t="s">
        <v>256</v>
      </c>
      <c r="Q184" s="98" t="s">
        <v>176</v>
      </c>
      <c r="R184" s="99" t="s">
        <v>256</v>
      </c>
      <c r="S184" s="99">
        <v>1</v>
      </c>
      <c r="T184" s="97" t="s">
        <v>177</v>
      </c>
      <c r="U184" s="105"/>
      <c r="V184" s="90">
        <v>1</v>
      </c>
      <c r="W184" s="94"/>
    </row>
    <row r="185" spans="2:23" s="88" customFormat="1" x14ac:dyDescent="0.4">
      <c r="B185" s="89">
        <v>175</v>
      </c>
      <c r="C185" s="59" t="s">
        <v>327</v>
      </c>
      <c r="D185" s="90" t="s">
        <v>157</v>
      </c>
      <c r="E185" s="91" t="s">
        <v>227</v>
      </c>
      <c r="F185" s="92" t="s">
        <v>254</v>
      </c>
      <c r="G185" s="89">
        <v>1</v>
      </c>
      <c r="H185" s="63">
        <v>84</v>
      </c>
      <c r="I185" s="93"/>
      <c r="J185" s="94"/>
      <c r="K185" s="95" t="s">
        <v>140</v>
      </c>
      <c r="L185" s="89" t="s">
        <v>141</v>
      </c>
      <c r="M185" s="243" t="s">
        <v>175</v>
      </c>
      <c r="N185" s="240" t="s">
        <v>480</v>
      </c>
      <c r="O185" s="68">
        <v>7</v>
      </c>
      <c r="P185" s="97" t="s">
        <v>287</v>
      </c>
      <c r="Q185" s="98" t="s">
        <v>176</v>
      </c>
      <c r="R185" s="99" t="s">
        <v>256</v>
      </c>
      <c r="S185" s="99">
        <v>7</v>
      </c>
      <c r="T185" s="97" t="s">
        <v>166</v>
      </c>
      <c r="U185" s="100"/>
      <c r="V185" s="90">
        <v>1</v>
      </c>
      <c r="W185" s="94"/>
    </row>
    <row r="186" spans="2:23" s="167" customFormat="1" x14ac:dyDescent="0.4">
      <c r="B186" s="89">
        <v>176</v>
      </c>
      <c r="C186" s="59" t="s">
        <v>328</v>
      </c>
      <c r="D186" s="60" t="s">
        <v>157</v>
      </c>
      <c r="E186" s="61" t="s">
        <v>329</v>
      </c>
      <c r="F186" s="161" t="s">
        <v>254</v>
      </c>
      <c r="G186" s="58">
        <v>1</v>
      </c>
      <c r="H186" s="63">
        <v>85</v>
      </c>
      <c r="I186" s="64"/>
      <c r="J186" s="65"/>
      <c r="K186" s="95" t="s">
        <v>140</v>
      </c>
      <c r="L186" s="142" t="s">
        <v>141</v>
      </c>
      <c r="M186" s="142" t="s">
        <v>175</v>
      </c>
      <c r="N186" s="163"/>
      <c r="O186" s="68" t="s">
        <v>207</v>
      </c>
      <c r="P186" s="69" t="s">
        <v>287</v>
      </c>
      <c r="Q186" s="164" t="s">
        <v>144</v>
      </c>
      <c r="R186" s="165" t="s">
        <v>157</v>
      </c>
      <c r="S186" s="71" t="s">
        <v>157</v>
      </c>
      <c r="T186" s="97" t="s">
        <v>157</v>
      </c>
      <c r="U186" s="166"/>
      <c r="V186" s="60">
        <v>1</v>
      </c>
      <c r="W186" s="65"/>
    </row>
    <row r="187" spans="2:23" s="167" customFormat="1" ht="64.5" customHeight="1" x14ac:dyDescent="0.4">
      <c r="B187" s="89">
        <v>177</v>
      </c>
      <c r="C187" s="59" t="s">
        <v>330</v>
      </c>
      <c r="D187" s="60" t="s">
        <v>157</v>
      </c>
      <c r="E187" s="61" t="s">
        <v>329</v>
      </c>
      <c r="F187" s="161" t="s">
        <v>254</v>
      </c>
      <c r="G187" s="58">
        <v>1</v>
      </c>
      <c r="H187" s="63">
        <v>86</v>
      </c>
      <c r="I187" s="245" t="str">
        <f ca="1">IF(I111=2,"",IF(INDIRECT("参加形態別事項届出書!z59")="","-----",INDIRECT("参加形態別事項届出書!z59")))</f>
        <v>-----</v>
      </c>
      <c r="J187" s="65"/>
      <c r="K187" s="162" t="s">
        <v>170</v>
      </c>
      <c r="L187" s="142" t="s">
        <v>331</v>
      </c>
      <c r="M187" s="246" t="s">
        <v>487</v>
      </c>
      <c r="N187" s="163"/>
      <c r="O187" s="68">
        <v>5</v>
      </c>
      <c r="P187" s="69" t="s">
        <v>287</v>
      </c>
      <c r="Q187" s="164" t="s">
        <v>144</v>
      </c>
      <c r="R187" s="165" t="s">
        <v>157</v>
      </c>
      <c r="S187" s="71" t="s">
        <v>157</v>
      </c>
      <c r="T187" s="97" t="s">
        <v>157</v>
      </c>
      <c r="U187" s="166"/>
      <c r="V187" s="60">
        <v>1</v>
      </c>
      <c r="W187" s="65"/>
    </row>
    <row r="188" spans="2:23" s="167" customFormat="1" x14ac:dyDescent="0.4">
      <c r="B188" s="89">
        <v>178</v>
      </c>
      <c r="C188" s="59" t="s">
        <v>332</v>
      </c>
      <c r="D188" s="60" t="s">
        <v>157</v>
      </c>
      <c r="E188" s="61" t="s">
        <v>329</v>
      </c>
      <c r="F188" s="161" t="s">
        <v>254</v>
      </c>
      <c r="G188" s="58">
        <v>1</v>
      </c>
      <c r="H188" s="63">
        <v>87</v>
      </c>
      <c r="I188" s="247"/>
      <c r="J188" s="65"/>
      <c r="K188" s="162" t="s">
        <v>140</v>
      </c>
      <c r="L188" s="142" t="s">
        <v>141</v>
      </c>
      <c r="M188" s="142" t="s">
        <v>175</v>
      </c>
      <c r="N188" s="163"/>
      <c r="O188" s="68" t="s">
        <v>207</v>
      </c>
      <c r="P188" s="69" t="s">
        <v>287</v>
      </c>
      <c r="Q188" s="164" t="s">
        <v>144</v>
      </c>
      <c r="R188" s="165" t="s">
        <v>157</v>
      </c>
      <c r="S188" s="71" t="s">
        <v>157</v>
      </c>
      <c r="T188" s="97" t="s">
        <v>157</v>
      </c>
      <c r="U188" s="166"/>
      <c r="V188" s="60">
        <v>1</v>
      </c>
      <c r="W188" s="65"/>
    </row>
    <row r="189" spans="2:23" s="167" customFormat="1" ht="56.25" x14ac:dyDescent="0.4">
      <c r="B189" s="89">
        <v>179</v>
      </c>
      <c r="C189" s="59" t="s">
        <v>333</v>
      </c>
      <c r="D189" s="60" t="s">
        <v>157</v>
      </c>
      <c r="E189" s="61" t="s">
        <v>329</v>
      </c>
      <c r="F189" s="161" t="s">
        <v>254</v>
      </c>
      <c r="G189" s="58">
        <v>1</v>
      </c>
      <c r="H189" s="63">
        <v>88</v>
      </c>
      <c r="I189" s="245" t="str">
        <f ca="1">IF(I111=2,"",IF(INDIRECT("参加形態別事項届出書!z60")="","-----",INDIRECT("参加形態別事項届出書!z60")))</f>
        <v>-----</v>
      </c>
      <c r="J189" s="65"/>
      <c r="K189" s="162" t="s">
        <v>170</v>
      </c>
      <c r="L189" s="142" t="s">
        <v>331</v>
      </c>
      <c r="M189" s="246" t="s">
        <v>487</v>
      </c>
      <c r="N189" s="163"/>
      <c r="O189" s="68">
        <v>5</v>
      </c>
      <c r="P189" s="69" t="s">
        <v>287</v>
      </c>
      <c r="Q189" s="164" t="s">
        <v>144</v>
      </c>
      <c r="R189" s="165" t="s">
        <v>157</v>
      </c>
      <c r="S189" s="71" t="s">
        <v>157</v>
      </c>
      <c r="T189" s="97" t="s">
        <v>157</v>
      </c>
      <c r="U189" s="166"/>
      <c r="V189" s="60">
        <v>1</v>
      </c>
      <c r="W189" s="65"/>
    </row>
    <row r="190" spans="2:23" s="167" customFormat="1" x14ac:dyDescent="0.4">
      <c r="B190" s="89">
        <v>180</v>
      </c>
      <c r="C190" s="59" t="s">
        <v>334</v>
      </c>
      <c r="D190" s="60" t="s">
        <v>157</v>
      </c>
      <c r="E190" s="61" t="s">
        <v>329</v>
      </c>
      <c r="F190" s="161" t="s">
        <v>254</v>
      </c>
      <c r="G190" s="58">
        <v>1</v>
      </c>
      <c r="H190" s="63">
        <v>89</v>
      </c>
      <c r="I190" s="247"/>
      <c r="J190" s="65"/>
      <c r="K190" s="162" t="s">
        <v>140</v>
      </c>
      <c r="L190" s="142" t="s">
        <v>141</v>
      </c>
      <c r="M190" s="142" t="s">
        <v>175</v>
      </c>
      <c r="N190" s="163"/>
      <c r="O190" s="68" t="s">
        <v>207</v>
      </c>
      <c r="P190" s="69" t="s">
        <v>287</v>
      </c>
      <c r="Q190" s="164" t="s">
        <v>144</v>
      </c>
      <c r="R190" s="165" t="s">
        <v>157</v>
      </c>
      <c r="S190" s="71" t="s">
        <v>157</v>
      </c>
      <c r="T190" s="97" t="s">
        <v>157</v>
      </c>
      <c r="U190" s="166"/>
      <c r="V190" s="60">
        <v>1</v>
      </c>
      <c r="W190" s="65"/>
    </row>
    <row r="191" spans="2:23" s="167" customFormat="1" ht="56.25" x14ac:dyDescent="0.4">
      <c r="B191" s="89">
        <v>181</v>
      </c>
      <c r="C191" s="59" t="s">
        <v>335</v>
      </c>
      <c r="D191" s="60" t="s">
        <v>157</v>
      </c>
      <c r="E191" s="61" t="s">
        <v>329</v>
      </c>
      <c r="F191" s="161" t="s">
        <v>254</v>
      </c>
      <c r="G191" s="58">
        <v>1</v>
      </c>
      <c r="H191" s="63">
        <v>90</v>
      </c>
      <c r="I191" s="245" t="str">
        <f ca="1">IF(I111=2,"",IF(INDIRECT("参加形態別事項届出書!z61")="","-----",INDIRECT("参加形態別事項届出書!z61")))</f>
        <v>-----</v>
      </c>
      <c r="J191" s="65"/>
      <c r="K191" s="162" t="s">
        <v>170</v>
      </c>
      <c r="L191" s="142" t="s">
        <v>331</v>
      </c>
      <c r="M191" s="246" t="s">
        <v>487</v>
      </c>
      <c r="N191" s="163"/>
      <c r="O191" s="68">
        <v>5</v>
      </c>
      <c r="P191" s="69" t="s">
        <v>287</v>
      </c>
      <c r="Q191" s="164" t="s">
        <v>144</v>
      </c>
      <c r="R191" s="165" t="s">
        <v>157</v>
      </c>
      <c r="S191" s="71" t="s">
        <v>157</v>
      </c>
      <c r="T191" s="97" t="s">
        <v>157</v>
      </c>
      <c r="U191" s="166"/>
      <c r="V191" s="60">
        <v>1</v>
      </c>
      <c r="W191" s="65"/>
    </row>
    <row r="192" spans="2:23" s="167" customFormat="1" x14ac:dyDescent="0.4">
      <c r="B192" s="89">
        <v>182</v>
      </c>
      <c r="C192" s="59" t="s">
        <v>336</v>
      </c>
      <c r="D192" s="60" t="s">
        <v>157</v>
      </c>
      <c r="E192" s="61" t="s">
        <v>329</v>
      </c>
      <c r="F192" s="161" t="s">
        <v>254</v>
      </c>
      <c r="G192" s="58">
        <v>1</v>
      </c>
      <c r="H192" s="63">
        <v>91</v>
      </c>
      <c r="I192" s="247"/>
      <c r="J192" s="65"/>
      <c r="K192" s="162" t="s">
        <v>140</v>
      </c>
      <c r="L192" s="142" t="s">
        <v>141</v>
      </c>
      <c r="M192" s="142" t="s">
        <v>175</v>
      </c>
      <c r="N192" s="163"/>
      <c r="O192" s="68" t="s">
        <v>207</v>
      </c>
      <c r="P192" s="69" t="s">
        <v>287</v>
      </c>
      <c r="Q192" s="164" t="s">
        <v>144</v>
      </c>
      <c r="R192" s="165" t="s">
        <v>157</v>
      </c>
      <c r="S192" s="71" t="s">
        <v>157</v>
      </c>
      <c r="T192" s="97" t="s">
        <v>157</v>
      </c>
      <c r="U192" s="166"/>
      <c r="V192" s="60">
        <v>1</v>
      </c>
      <c r="W192" s="65"/>
    </row>
    <row r="193" spans="2:23" s="167" customFormat="1" ht="56.25" x14ac:dyDescent="0.4">
      <c r="B193" s="89">
        <v>183</v>
      </c>
      <c r="C193" s="59" t="s">
        <v>337</v>
      </c>
      <c r="D193" s="60" t="s">
        <v>157</v>
      </c>
      <c r="E193" s="61" t="s">
        <v>329</v>
      </c>
      <c r="F193" s="161" t="s">
        <v>254</v>
      </c>
      <c r="G193" s="58">
        <v>1</v>
      </c>
      <c r="H193" s="63">
        <v>92</v>
      </c>
      <c r="I193" s="245" t="str">
        <f ca="1">IF(I111=2,"",IF(INDIRECT("参加形態別事項届出書!z62")="","-----",INDIRECT("参加形態別事項届出書!z62")))</f>
        <v>-----</v>
      </c>
      <c r="J193" s="65"/>
      <c r="K193" s="162" t="s">
        <v>170</v>
      </c>
      <c r="L193" s="142" t="s">
        <v>331</v>
      </c>
      <c r="M193" s="246" t="s">
        <v>487</v>
      </c>
      <c r="N193" s="163"/>
      <c r="O193" s="68">
        <v>5</v>
      </c>
      <c r="P193" s="69" t="s">
        <v>287</v>
      </c>
      <c r="Q193" s="164" t="s">
        <v>144</v>
      </c>
      <c r="R193" s="165" t="s">
        <v>157</v>
      </c>
      <c r="S193" s="71" t="s">
        <v>157</v>
      </c>
      <c r="T193" s="97" t="s">
        <v>157</v>
      </c>
      <c r="U193" s="166"/>
      <c r="V193" s="60">
        <v>1</v>
      </c>
      <c r="W193" s="65"/>
    </row>
    <row r="194" spans="2:23" s="167" customFormat="1" x14ac:dyDescent="0.4">
      <c r="B194" s="89">
        <v>184</v>
      </c>
      <c r="C194" s="59" t="s">
        <v>338</v>
      </c>
      <c r="D194" s="60" t="s">
        <v>157</v>
      </c>
      <c r="E194" s="61" t="s">
        <v>329</v>
      </c>
      <c r="F194" s="161" t="s">
        <v>254</v>
      </c>
      <c r="G194" s="58">
        <v>1</v>
      </c>
      <c r="H194" s="63">
        <v>93</v>
      </c>
      <c r="I194" s="247"/>
      <c r="J194" s="65"/>
      <c r="K194" s="162" t="s">
        <v>140</v>
      </c>
      <c r="L194" s="142" t="s">
        <v>141</v>
      </c>
      <c r="M194" s="142" t="s">
        <v>175</v>
      </c>
      <c r="N194" s="163"/>
      <c r="O194" s="68" t="s">
        <v>207</v>
      </c>
      <c r="P194" s="69" t="s">
        <v>287</v>
      </c>
      <c r="Q194" s="164" t="s">
        <v>144</v>
      </c>
      <c r="R194" s="165" t="s">
        <v>157</v>
      </c>
      <c r="S194" s="71" t="s">
        <v>157</v>
      </c>
      <c r="T194" s="97" t="s">
        <v>157</v>
      </c>
      <c r="U194" s="166"/>
      <c r="V194" s="60">
        <v>1</v>
      </c>
      <c r="W194" s="65"/>
    </row>
    <row r="195" spans="2:23" s="167" customFormat="1" ht="56.25" x14ac:dyDescent="0.4">
      <c r="B195" s="89">
        <v>185</v>
      </c>
      <c r="C195" s="59" t="s">
        <v>339</v>
      </c>
      <c r="D195" s="60" t="s">
        <v>157</v>
      </c>
      <c r="E195" s="61" t="s">
        <v>329</v>
      </c>
      <c r="F195" s="161" t="s">
        <v>254</v>
      </c>
      <c r="G195" s="58">
        <v>1</v>
      </c>
      <c r="H195" s="63">
        <v>94</v>
      </c>
      <c r="I195" s="245" t="str">
        <f ca="1">IF(I111=2,"",IF(INDIRECT("参加形態別事項届出書!z63")="","-----",INDIRECT("参加形態別事項届出書!z63")))</f>
        <v>-----</v>
      </c>
      <c r="J195" s="65"/>
      <c r="K195" s="162" t="s">
        <v>170</v>
      </c>
      <c r="L195" s="142" t="s">
        <v>331</v>
      </c>
      <c r="M195" s="246" t="s">
        <v>487</v>
      </c>
      <c r="N195" s="163"/>
      <c r="O195" s="68">
        <v>5</v>
      </c>
      <c r="P195" s="69" t="s">
        <v>287</v>
      </c>
      <c r="Q195" s="164" t="s">
        <v>144</v>
      </c>
      <c r="R195" s="165" t="s">
        <v>157</v>
      </c>
      <c r="S195" s="71" t="s">
        <v>157</v>
      </c>
      <c r="T195" s="97" t="s">
        <v>157</v>
      </c>
      <c r="U195" s="166"/>
      <c r="V195" s="60">
        <v>1</v>
      </c>
      <c r="W195" s="65"/>
    </row>
    <row r="196" spans="2:23" s="167" customFormat="1" x14ac:dyDescent="0.4">
      <c r="B196" s="89">
        <v>186</v>
      </c>
      <c r="C196" s="59" t="s">
        <v>340</v>
      </c>
      <c r="D196" s="60" t="s">
        <v>157</v>
      </c>
      <c r="E196" s="61" t="s">
        <v>329</v>
      </c>
      <c r="F196" s="161" t="s">
        <v>254</v>
      </c>
      <c r="G196" s="58">
        <v>1</v>
      </c>
      <c r="H196" s="63">
        <v>95</v>
      </c>
      <c r="I196" s="247"/>
      <c r="J196" s="65"/>
      <c r="K196" s="162" t="s">
        <v>140</v>
      </c>
      <c r="L196" s="142" t="s">
        <v>141</v>
      </c>
      <c r="M196" s="142" t="s">
        <v>175</v>
      </c>
      <c r="N196" s="163"/>
      <c r="O196" s="68" t="s">
        <v>207</v>
      </c>
      <c r="P196" s="69" t="s">
        <v>287</v>
      </c>
      <c r="Q196" s="164" t="s">
        <v>144</v>
      </c>
      <c r="R196" s="165" t="s">
        <v>157</v>
      </c>
      <c r="S196" s="71" t="s">
        <v>157</v>
      </c>
      <c r="T196" s="97" t="s">
        <v>157</v>
      </c>
      <c r="U196" s="166"/>
      <c r="V196" s="60">
        <v>1</v>
      </c>
      <c r="W196" s="65"/>
    </row>
    <row r="197" spans="2:23" s="167" customFormat="1" ht="56.25" x14ac:dyDescent="0.4">
      <c r="B197" s="89">
        <v>187</v>
      </c>
      <c r="C197" s="59" t="s">
        <v>341</v>
      </c>
      <c r="D197" s="60" t="s">
        <v>157</v>
      </c>
      <c r="E197" s="61" t="s">
        <v>329</v>
      </c>
      <c r="F197" s="161" t="s">
        <v>254</v>
      </c>
      <c r="G197" s="58">
        <v>1</v>
      </c>
      <c r="H197" s="63">
        <v>96</v>
      </c>
      <c r="I197" s="245" t="str">
        <f ca="1">IF(I111=2,"",IF(INDIRECT("参加形態別事項届出書!z64")="","-----",INDIRECT("参加形態別事項届出書!z64")))</f>
        <v>-----</v>
      </c>
      <c r="J197" s="65"/>
      <c r="K197" s="162" t="s">
        <v>170</v>
      </c>
      <c r="L197" s="142" t="s">
        <v>331</v>
      </c>
      <c r="M197" s="246" t="s">
        <v>487</v>
      </c>
      <c r="N197" s="163"/>
      <c r="O197" s="68">
        <v>5</v>
      </c>
      <c r="P197" s="69" t="s">
        <v>287</v>
      </c>
      <c r="Q197" s="164" t="s">
        <v>144</v>
      </c>
      <c r="R197" s="165" t="s">
        <v>157</v>
      </c>
      <c r="S197" s="71" t="s">
        <v>157</v>
      </c>
      <c r="T197" s="97" t="s">
        <v>157</v>
      </c>
      <c r="U197" s="166"/>
      <c r="V197" s="60">
        <v>1</v>
      </c>
      <c r="W197" s="65"/>
    </row>
    <row r="198" spans="2:23" s="167" customFormat="1" x14ac:dyDescent="0.4">
      <c r="B198" s="89">
        <v>188</v>
      </c>
      <c r="C198" s="59" t="s">
        <v>342</v>
      </c>
      <c r="D198" s="60" t="s">
        <v>157</v>
      </c>
      <c r="E198" s="61" t="s">
        <v>329</v>
      </c>
      <c r="F198" s="161" t="s">
        <v>254</v>
      </c>
      <c r="G198" s="58">
        <v>1</v>
      </c>
      <c r="H198" s="63">
        <v>97</v>
      </c>
      <c r="I198" s="247"/>
      <c r="J198" s="65"/>
      <c r="K198" s="162" t="s">
        <v>140</v>
      </c>
      <c r="L198" s="142" t="s">
        <v>141</v>
      </c>
      <c r="M198" s="142" t="s">
        <v>175</v>
      </c>
      <c r="N198" s="163"/>
      <c r="O198" s="68" t="s">
        <v>207</v>
      </c>
      <c r="P198" s="69" t="s">
        <v>287</v>
      </c>
      <c r="Q198" s="164" t="s">
        <v>144</v>
      </c>
      <c r="R198" s="165" t="s">
        <v>157</v>
      </c>
      <c r="S198" s="71" t="s">
        <v>157</v>
      </c>
      <c r="T198" s="97" t="s">
        <v>157</v>
      </c>
      <c r="U198" s="166"/>
      <c r="V198" s="60">
        <v>1</v>
      </c>
      <c r="W198" s="65"/>
    </row>
    <row r="199" spans="2:23" s="167" customFormat="1" ht="56.25" x14ac:dyDescent="0.4">
      <c r="B199" s="89">
        <v>189</v>
      </c>
      <c r="C199" s="59" t="s">
        <v>343</v>
      </c>
      <c r="D199" s="60" t="s">
        <v>157</v>
      </c>
      <c r="E199" s="61" t="s">
        <v>329</v>
      </c>
      <c r="F199" s="161" t="s">
        <v>254</v>
      </c>
      <c r="G199" s="58">
        <v>1</v>
      </c>
      <c r="H199" s="63">
        <v>98</v>
      </c>
      <c r="I199" s="245" t="str">
        <f ca="1">IF(I111=2,"",IF(INDIRECT("参加形態別事項届出書!z65")="","-----",INDIRECT("参加形態別事項届出書!z65")))</f>
        <v>-----</v>
      </c>
      <c r="J199" s="65"/>
      <c r="K199" s="162" t="s">
        <v>170</v>
      </c>
      <c r="L199" s="142" t="s">
        <v>331</v>
      </c>
      <c r="M199" s="246" t="s">
        <v>487</v>
      </c>
      <c r="N199" s="163"/>
      <c r="O199" s="68">
        <v>5</v>
      </c>
      <c r="P199" s="69" t="s">
        <v>287</v>
      </c>
      <c r="Q199" s="164" t="s">
        <v>144</v>
      </c>
      <c r="R199" s="165" t="s">
        <v>157</v>
      </c>
      <c r="S199" s="71" t="s">
        <v>157</v>
      </c>
      <c r="T199" s="97" t="s">
        <v>157</v>
      </c>
      <c r="U199" s="166"/>
      <c r="V199" s="60">
        <v>1</v>
      </c>
      <c r="W199" s="65"/>
    </row>
    <row r="200" spans="2:23" s="167" customFormat="1" x14ac:dyDescent="0.4">
      <c r="B200" s="89">
        <v>190</v>
      </c>
      <c r="C200" s="59" t="s">
        <v>344</v>
      </c>
      <c r="D200" s="60" t="s">
        <v>157</v>
      </c>
      <c r="E200" s="61" t="s">
        <v>329</v>
      </c>
      <c r="F200" s="161" t="s">
        <v>254</v>
      </c>
      <c r="G200" s="58">
        <v>1</v>
      </c>
      <c r="H200" s="63">
        <v>99</v>
      </c>
      <c r="I200" s="247"/>
      <c r="J200" s="65"/>
      <c r="K200" s="162" t="s">
        <v>140</v>
      </c>
      <c r="L200" s="142" t="s">
        <v>141</v>
      </c>
      <c r="M200" s="142" t="s">
        <v>175</v>
      </c>
      <c r="N200" s="163"/>
      <c r="O200" s="68" t="s">
        <v>207</v>
      </c>
      <c r="P200" s="69" t="s">
        <v>287</v>
      </c>
      <c r="Q200" s="164" t="s">
        <v>144</v>
      </c>
      <c r="R200" s="165" t="s">
        <v>157</v>
      </c>
      <c r="S200" s="71" t="s">
        <v>157</v>
      </c>
      <c r="T200" s="97" t="s">
        <v>157</v>
      </c>
      <c r="U200" s="166"/>
      <c r="V200" s="60">
        <v>1</v>
      </c>
      <c r="W200" s="65"/>
    </row>
    <row r="201" spans="2:23" s="167" customFormat="1" ht="56.25" x14ac:dyDescent="0.4">
      <c r="B201" s="89">
        <v>191</v>
      </c>
      <c r="C201" s="59" t="s">
        <v>345</v>
      </c>
      <c r="D201" s="60" t="s">
        <v>157</v>
      </c>
      <c r="E201" s="61" t="s">
        <v>329</v>
      </c>
      <c r="F201" s="161" t="s">
        <v>254</v>
      </c>
      <c r="G201" s="58">
        <v>1</v>
      </c>
      <c r="H201" s="63">
        <v>100</v>
      </c>
      <c r="I201" s="245" t="str">
        <f ca="1">IF(I111=2,"",IF(INDIRECT("参加形態別事項届出書!z66")="","-----",INDIRECT("参加形態別事項届出書!z66")))</f>
        <v>-----</v>
      </c>
      <c r="J201" s="65"/>
      <c r="K201" s="162" t="s">
        <v>170</v>
      </c>
      <c r="L201" s="142" t="s">
        <v>331</v>
      </c>
      <c r="M201" s="246" t="s">
        <v>487</v>
      </c>
      <c r="N201" s="163"/>
      <c r="O201" s="68">
        <v>5</v>
      </c>
      <c r="P201" s="69" t="s">
        <v>287</v>
      </c>
      <c r="Q201" s="164" t="s">
        <v>144</v>
      </c>
      <c r="R201" s="165" t="s">
        <v>157</v>
      </c>
      <c r="S201" s="71" t="s">
        <v>157</v>
      </c>
      <c r="T201" s="97" t="s">
        <v>157</v>
      </c>
      <c r="U201" s="166"/>
      <c r="V201" s="60">
        <v>1</v>
      </c>
      <c r="W201" s="65"/>
    </row>
    <row r="202" spans="2:23" s="167" customFormat="1" x14ac:dyDescent="0.4">
      <c r="B202" s="89">
        <v>192</v>
      </c>
      <c r="C202" s="59" t="s">
        <v>346</v>
      </c>
      <c r="D202" s="60" t="s">
        <v>157</v>
      </c>
      <c r="E202" s="61" t="s">
        <v>329</v>
      </c>
      <c r="F202" s="161" t="s">
        <v>254</v>
      </c>
      <c r="G202" s="58">
        <v>1</v>
      </c>
      <c r="H202" s="63">
        <v>101</v>
      </c>
      <c r="I202" s="247"/>
      <c r="J202" s="65"/>
      <c r="K202" s="162" t="s">
        <v>140</v>
      </c>
      <c r="L202" s="142" t="s">
        <v>141</v>
      </c>
      <c r="M202" s="142" t="s">
        <v>175</v>
      </c>
      <c r="N202" s="163"/>
      <c r="O202" s="68" t="s">
        <v>207</v>
      </c>
      <c r="P202" s="69" t="s">
        <v>287</v>
      </c>
      <c r="Q202" s="164" t="s">
        <v>144</v>
      </c>
      <c r="R202" s="165" t="s">
        <v>157</v>
      </c>
      <c r="S202" s="71" t="s">
        <v>157</v>
      </c>
      <c r="T202" s="97" t="s">
        <v>157</v>
      </c>
      <c r="U202" s="166"/>
      <c r="V202" s="60">
        <v>1</v>
      </c>
      <c r="W202" s="65"/>
    </row>
    <row r="203" spans="2:23" s="167" customFormat="1" ht="56.25" x14ac:dyDescent="0.4">
      <c r="B203" s="89">
        <v>193</v>
      </c>
      <c r="C203" s="59" t="s">
        <v>347</v>
      </c>
      <c r="D203" s="60" t="s">
        <v>157</v>
      </c>
      <c r="E203" s="61" t="s">
        <v>329</v>
      </c>
      <c r="F203" s="161" t="s">
        <v>254</v>
      </c>
      <c r="G203" s="58">
        <v>1</v>
      </c>
      <c r="H203" s="63">
        <v>102</v>
      </c>
      <c r="I203" s="245" t="str">
        <f ca="1">IF(I111=2,"",IF(INDIRECT("参加形態別事項届出書!z67")="","-----",INDIRECT("参加形態別事項届出書!z67")))</f>
        <v>-----</v>
      </c>
      <c r="J203" s="65"/>
      <c r="K203" s="162" t="s">
        <v>170</v>
      </c>
      <c r="L203" s="142" t="s">
        <v>331</v>
      </c>
      <c r="M203" s="246" t="s">
        <v>487</v>
      </c>
      <c r="N203" s="163"/>
      <c r="O203" s="68">
        <v>5</v>
      </c>
      <c r="P203" s="69" t="s">
        <v>287</v>
      </c>
      <c r="Q203" s="164" t="s">
        <v>144</v>
      </c>
      <c r="R203" s="165" t="s">
        <v>157</v>
      </c>
      <c r="S203" s="71" t="s">
        <v>157</v>
      </c>
      <c r="T203" s="97" t="s">
        <v>157</v>
      </c>
      <c r="U203" s="166"/>
      <c r="V203" s="60">
        <v>1</v>
      </c>
      <c r="W203" s="65"/>
    </row>
    <row r="204" spans="2:23" s="167" customFormat="1" x14ac:dyDescent="0.4">
      <c r="B204" s="89">
        <v>194</v>
      </c>
      <c r="C204" s="59" t="s">
        <v>348</v>
      </c>
      <c r="D204" s="60" t="s">
        <v>157</v>
      </c>
      <c r="E204" s="61" t="s">
        <v>329</v>
      </c>
      <c r="F204" s="161" t="s">
        <v>254</v>
      </c>
      <c r="G204" s="58">
        <v>1</v>
      </c>
      <c r="H204" s="63">
        <v>103</v>
      </c>
      <c r="I204" s="247"/>
      <c r="J204" s="65"/>
      <c r="K204" s="162" t="s">
        <v>140</v>
      </c>
      <c r="L204" s="142" t="s">
        <v>141</v>
      </c>
      <c r="M204" s="142" t="s">
        <v>175</v>
      </c>
      <c r="N204" s="163"/>
      <c r="O204" s="68" t="s">
        <v>207</v>
      </c>
      <c r="P204" s="69" t="s">
        <v>287</v>
      </c>
      <c r="Q204" s="164" t="s">
        <v>144</v>
      </c>
      <c r="R204" s="165" t="s">
        <v>157</v>
      </c>
      <c r="S204" s="71" t="s">
        <v>157</v>
      </c>
      <c r="T204" s="97" t="s">
        <v>157</v>
      </c>
      <c r="U204" s="166"/>
      <c r="V204" s="60">
        <v>1</v>
      </c>
      <c r="W204" s="65"/>
    </row>
    <row r="205" spans="2:23" s="167" customFormat="1" ht="56.25" x14ac:dyDescent="0.4">
      <c r="B205" s="89">
        <v>195</v>
      </c>
      <c r="C205" s="59" t="s">
        <v>349</v>
      </c>
      <c r="D205" s="60" t="s">
        <v>157</v>
      </c>
      <c r="E205" s="61" t="s">
        <v>329</v>
      </c>
      <c r="F205" s="161" t="s">
        <v>254</v>
      </c>
      <c r="G205" s="58">
        <v>1</v>
      </c>
      <c r="H205" s="63">
        <v>104</v>
      </c>
      <c r="I205" s="245" t="str">
        <f ca="1">IF(I111=2,"",IF(INDIRECT("参加形態別事項届出書!z68")="","-----",INDIRECT("参加形態別事項届出書!z68")))</f>
        <v>-----</v>
      </c>
      <c r="J205" s="65"/>
      <c r="K205" s="162" t="s">
        <v>170</v>
      </c>
      <c r="L205" s="142" t="s">
        <v>331</v>
      </c>
      <c r="M205" s="246" t="s">
        <v>487</v>
      </c>
      <c r="N205" s="163"/>
      <c r="O205" s="68">
        <v>5</v>
      </c>
      <c r="P205" s="69" t="s">
        <v>287</v>
      </c>
      <c r="Q205" s="164" t="s">
        <v>144</v>
      </c>
      <c r="R205" s="165" t="s">
        <v>157</v>
      </c>
      <c r="S205" s="71" t="s">
        <v>157</v>
      </c>
      <c r="T205" s="97" t="s">
        <v>157</v>
      </c>
      <c r="U205" s="166"/>
      <c r="V205" s="60">
        <v>1</v>
      </c>
      <c r="W205" s="65"/>
    </row>
    <row r="206" spans="2:23" s="167" customFormat="1" x14ac:dyDescent="0.4">
      <c r="B206" s="89">
        <v>196</v>
      </c>
      <c r="C206" s="59" t="s">
        <v>350</v>
      </c>
      <c r="D206" s="60" t="s">
        <v>157</v>
      </c>
      <c r="E206" s="61" t="s">
        <v>329</v>
      </c>
      <c r="F206" s="161" t="s">
        <v>254</v>
      </c>
      <c r="G206" s="58">
        <v>1</v>
      </c>
      <c r="H206" s="63">
        <v>105</v>
      </c>
      <c r="I206" s="248"/>
      <c r="J206" s="65"/>
      <c r="K206" s="162" t="s">
        <v>140</v>
      </c>
      <c r="L206" s="142" t="s">
        <v>141</v>
      </c>
      <c r="M206" s="142" t="s">
        <v>175</v>
      </c>
      <c r="N206" s="163"/>
      <c r="O206" s="68" t="s">
        <v>207</v>
      </c>
      <c r="P206" s="69" t="s">
        <v>287</v>
      </c>
      <c r="Q206" s="164" t="s">
        <v>144</v>
      </c>
      <c r="R206" s="165" t="s">
        <v>157</v>
      </c>
      <c r="S206" s="71" t="s">
        <v>157</v>
      </c>
      <c r="T206" s="97" t="s">
        <v>157</v>
      </c>
      <c r="U206" s="166"/>
      <c r="V206" s="60">
        <v>1</v>
      </c>
      <c r="W206" s="65"/>
    </row>
    <row r="207" spans="2:23" s="167" customFormat="1" x14ac:dyDescent="0.4">
      <c r="B207" s="89">
        <v>197</v>
      </c>
      <c r="C207" s="59" t="s">
        <v>351</v>
      </c>
      <c r="D207" s="60" t="s">
        <v>157</v>
      </c>
      <c r="E207" s="61" t="s">
        <v>329</v>
      </c>
      <c r="F207" s="161" t="s">
        <v>254</v>
      </c>
      <c r="G207" s="58">
        <v>1</v>
      </c>
      <c r="H207" s="63">
        <v>106</v>
      </c>
      <c r="I207" s="245" t="str">
        <f ca="1">IF(I$111=2,"","-----")</f>
        <v>-----</v>
      </c>
      <c r="J207" s="65"/>
      <c r="K207" s="162" t="s">
        <v>140</v>
      </c>
      <c r="L207" s="89" t="s">
        <v>141</v>
      </c>
      <c r="M207" s="249" t="s">
        <v>488</v>
      </c>
      <c r="N207" s="240" t="s">
        <v>480</v>
      </c>
      <c r="O207" s="68">
        <v>5</v>
      </c>
      <c r="P207" s="69" t="s">
        <v>287</v>
      </c>
      <c r="Q207" s="164" t="s">
        <v>144</v>
      </c>
      <c r="R207" s="165" t="s">
        <v>157</v>
      </c>
      <c r="S207" s="71" t="s">
        <v>157</v>
      </c>
      <c r="T207" s="97" t="s">
        <v>157</v>
      </c>
      <c r="U207" s="166"/>
      <c r="V207" s="60">
        <v>1</v>
      </c>
      <c r="W207" s="65"/>
    </row>
    <row r="208" spans="2:23" s="167" customFormat="1" x14ac:dyDescent="0.4">
      <c r="B208" s="89">
        <v>198</v>
      </c>
      <c r="C208" s="59" t="s">
        <v>352</v>
      </c>
      <c r="D208" s="60" t="s">
        <v>157</v>
      </c>
      <c r="E208" s="61" t="s">
        <v>329</v>
      </c>
      <c r="F208" s="161" t="s">
        <v>254</v>
      </c>
      <c r="G208" s="58">
        <v>1</v>
      </c>
      <c r="H208" s="63">
        <v>107</v>
      </c>
      <c r="I208" s="247"/>
      <c r="J208" s="65"/>
      <c r="K208" s="162" t="s">
        <v>140</v>
      </c>
      <c r="L208" s="142" t="s">
        <v>141</v>
      </c>
      <c r="M208" s="142" t="s">
        <v>175</v>
      </c>
      <c r="N208" s="244"/>
      <c r="O208" s="68" t="s">
        <v>207</v>
      </c>
      <c r="P208" s="69" t="s">
        <v>287</v>
      </c>
      <c r="Q208" s="164" t="s">
        <v>144</v>
      </c>
      <c r="R208" s="165" t="s">
        <v>157</v>
      </c>
      <c r="S208" s="71" t="s">
        <v>157</v>
      </c>
      <c r="T208" s="97" t="s">
        <v>157</v>
      </c>
      <c r="U208" s="166"/>
      <c r="V208" s="60">
        <v>1</v>
      </c>
      <c r="W208" s="65"/>
    </row>
    <row r="209" spans="2:23" s="167" customFormat="1" x14ac:dyDescent="0.4">
      <c r="B209" s="89">
        <v>199</v>
      </c>
      <c r="C209" s="59" t="s">
        <v>353</v>
      </c>
      <c r="D209" s="60" t="s">
        <v>157</v>
      </c>
      <c r="E209" s="61" t="s">
        <v>329</v>
      </c>
      <c r="F209" s="161" t="s">
        <v>254</v>
      </c>
      <c r="G209" s="58">
        <v>1</v>
      </c>
      <c r="H209" s="63">
        <v>108</v>
      </c>
      <c r="I209" s="245" t="str">
        <f ca="1">IF(I$111=2,"","-----")</f>
        <v>-----</v>
      </c>
      <c r="J209" s="65"/>
      <c r="K209" s="162" t="s">
        <v>140</v>
      </c>
      <c r="L209" s="89" t="s">
        <v>141</v>
      </c>
      <c r="M209" s="249" t="s">
        <v>488</v>
      </c>
      <c r="N209" s="240" t="s">
        <v>480</v>
      </c>
      <c r="O209" s="68">
        <v>5</v>
      </c>
      <c r="P209" s="69" t="s">
        <v>287</v>
      </c>
      <c r="Q209" s="164" t="s">
        <v>144</v>
      </c>
      <c r="R209" s="165" t="s">
        <v>157</v>
      </c>
      <c r="S209" s="71" t="s">
        <v>157</v>
      </c>
      <c r="T209" s="97" t="s">
        <v>157</v>
      </c>
      <c r="U209" s="166"/>
      <c r="V209" s="60">
        <v>1</v>
      </c>
      <c r="W209" s="65"/>
    </row>
    <row r="210" spans="2:23" s="167" customFormat="1" x14ac:dyDescent="0.4">
      <c r="B210" s="89">
        <v>200</v>
      </c>
      <c r="C210" s="59" t="s">
        <v>354</v>
      </c>
      <c r="D210" s="60" t="s">
        <v>157</v>
      </c>
      <c r="E210" s="61" t="s">
        <v>329</v>
      </c>
      <c r="F210" s="161" t="s">
        <v>254</v>
      </c>
      <c r="G210" s="58">
        <v>1</v>
      </c>
      <c r="H210" s="63">
        <v>109</v>
      </c>
      <c r="I210" s="247"/>
      <c r="J210" s="65"/>
      <c r="K210" s="162" t="s">
        <v>140</v>
      </c>
      <c r="L210" s="89" t="s">
        <v>141</v>
      </c>
      <c r="M210" s="59" t="s">
        <v>175</v>
      </c>
      <c r="N210" s="240"/>
      <c r="O210" s="68" t="s">
        <v>207</v>
      </c>
      <c r="P210" s="69" t="s">
        <v>287</v>
      </c>
      <c r="Q210" s="164" t="s">
        <v>144</v>
      </c>
      <c r="R210" s="165" t="s">
        <v>157</v>
      </c>
      <c r="S210" s="71" t="s">
        <v>157</v>
      </c>
      <c r="T210" s="97" t="s">
        <v>157</v>
      </c>
      <c r="U210" s="166"/>
      <c r="V210" s="60">
        <v>1</v>
      </c>
      <c r="W210" s="65"/>
    </row>
    <row r="211" spans="2:23" s="167" customFormat="1" x14ac:dyDescent="0.4">
      <c r="B211" s="89">
        <v>201</v>
      </c>
      <c r="C211" s="59" t="s">
        <v>355</v>
      </c>
      <c r="D211" s="60" t="s">
        <v>157</v>
      </c>
      <c r="E211" s="61" t="s">
        <v>329</v>
      </c>
      <c r="F211" s="161" t="s">
        <v>254</v>
      </c>
      <c r="G211" s="58">
        <v>1</v>
      </c>
      <c r="H211" s="63">
        <v>110</v>
      </c>
      <c r="I211" s="245" t="str">
        <f ca="1">IF(I$111=2,"","-----")</f>
        <v>-----</v>
      </c>
      <c r="J211" s="65"/>
      <c r="K211" s="162" t="s">
        <v>140</v>
      </c>
      <c r="L211" s="89" t="s">
        <v>141</v>
      </c>
      <c r="M211" s="249" t="s">
        <v>488</v>
      </c>
      <c r="N211" s="240" t="s">
        <v>480</v>
      </c>
      <c r="O211" s="68">
        <v>5</v>
      </c>
      <c r="P211" s="69" t="s">
        <v>287</v>
      </c>
      <c r="Q211" s="164" t="s">
        <v>144</v>
      </c>
      <c r="R211" s="165" t="s">
        <v>157</v>
      </c>
      <c r="S211" s="71" t="s">
        <v>157</v>
      </c>
      <c r="T211" s="97" t="s">
        <v>157</v>
      </c>
      <c r="U211" s="166"/>
      <c r="V211" s="60">
        <v>1</v>
      </c>
      <c r="W211" s="65"/>
    </row>
    <row r="212" spans="2:23" s="167" customFormat="1" x14ac:dyDescent="0.4">
      <c r="B212" s="89">
        <v>202</v>
      </c>
      <c r="C212" s="59" t="s">
        <v>356</v>
      </c>
      <c r="D212" s="60" t="s">
        <v>157</v>
      </c>
      <c r="E212" s="61" t="s">
        <v>329</v>
      </c>
      <c r="F212" s="161" t="s">
        <v>254</v>
      </c>
      <c r="G212" s="58">
        <v>1</v>
      </c>
      <c r="H212" s="63">
        <v>111</v>
      </c>
      <c r="I212" s="247"/>
      <c r="J212" s="65"/>
      <c r="K212" s="162" t="s">
        <v>140</v>
      </c>
      <c r="L212" s="89" t="s">
        <v>141</v>
      </c>
      <c r="M212" s="59" t="s">
        <v>175</v>
      </c>
      <c r="N212" s="240"/>
      <c r="O212" s="68" t="s">
        <v>207</v>
      </c>
      <c r="P212" s="69" t="s">
        <v>287</v>
      </c>
      <c r="Q212" s="164" t="s">
        <v>144</v>
      </c>
      <c r="R212" s="165" t="s">
        <v>157</v>
      </c>
      <c r="S212" s="71" t="s">
        <v>157</v>
      </c>
      <c r="T212" s="97" t="s">
        <v>157</v>
      </c>
      <c r="U212" s="166"/>
      <c r="V212" s="60">
        <v>1</v>
      </c>
      <c r="W212" s="65"/>
    </row>
    <row r="213" spans="2:23" s="167" customFormat="1" x14ac:dyDescent="0.4">
      <c r="B213" s="89">
        <v>203</v>
      </c>
      <c r="C213" s="59" t="s">
        <v>357</v>
      </c>
      <c r="D213" s="60" t="s">
        <v>157</v>
      </c>
      <c r="E213" s="61" t="s">
        <v>329</v>
      </c>
      <c r="F213" s="161" t="s">
        <v>254</v>
      </c>
      <c r="G213" s="58">
        <v>1</v>
      </c>
      <c r="H213" s="63">
        <v>112</v>
      </c>
      <c r="I213" s="245" t="str">
        <f ca="1">IF(I$111=2,"","-----")</f>
        <v>-----</v>
      </c>
      <c r="J213" s="65"/>
      <c r="K213" s="162" t="s">
        <v>140</v>
      </c>
      <c r="L213" s="89" t="s">
        <v>141</v>
      </c>
      <c r="M213" s="249" t="s">
        <v>488</v>
      </c>
      <c r="N213" s="240" t="s">
        <v>480</v>
      </c>
      <c r="O213" s="68">
        <v>5</v>
      </c>
      <c r="P213" s="69" t="s">
        <v>287</v>
      </c>
      <c r="Q213" s="164" t="s">
        <v>144</v>
      </c>
      <c r="R213" s="165" t="s">
        <v>157</v>
      </c>
      <c r="S213" s="71" t="s">
        <v>157</v>
      </c>
      <c r="T213" s="97" t="s">
        <v>157</v>
      </c>
      <c r="U213" s="166"/>
      <c r="V213" s="60">
        <v>1</v>
      </c>
      <c r="W213" s="65"/>
    </row>
    <row r="214" spans="2:23" s="167" customFormat="1" x14ac:dyDescent="0.4">
      <c r="B214" s="89">
        <v>204</v>
      </c>
      <c r="C214" s="59" t="s">
        <v>358</v>
      </c>
      <c r="D214" s="60" t="s">
        <v>157</v>
      </c>
      <c r="E214" s="61" t="s">
        <v>329</v>
      </c>
      <c r="F214" s="161" t="s">
        <v>254</v>
      </c>
      <c r="G214" s="58">
        <v>1</v>
      </c>
      <c r="H214" s="63">
        <v>113</v>
      </c>
      <c r="I214" s="247"/>
      <c r="J214" s="65"/>
      <c r="K214" s="162" t="s">
        <v>140</v>
      </c>
      <c r="L214" s="89" t="s">
        <v>141</v>
      </c>
      <c r="M214" s="59" t="s">
        <v>175</v>
      </c>
      <c r="N214" s="240"/>
      <c r="O214" s="68" t="s">
        <v>207</v>
      </c>
      <c r="P214" s="69" t="s">
        <v>287</v>
      </c>
      <c r="Q214" s="164" t="s">
        <v>144</v>
      </c>
      <c r="R214" s="165" t="s">
        <v>157</v>
      </c>
      <c r="S214" s="71" t="s">
        <v>157</v>
      </c>
      <c r="T214" s="97" t="s">
        <v>157</v>
      </c>
      <c r="U214" s="166"/>
      <c r="V214" s="60">
        <v>1</v>
      </c>
      <c r="W214" s="65"/>
    </row>
    <row r="215" spans="2:23" s="167" customFormat="1" x14ac:dyDescent="0.4">
      <c r="B215" s="89">
        <v>205</v>
      </c>
      <c r="C215" s="59" t="s">
        <v>359</v>
      </c>
      <c r="D215" s="60" t="s">
        <v>157</v>
      </c>
      <c r="E215" s="61" t="s">
        <v>329</v>
      </c>
      <c r="F215" s="161" t="s">
        <v>254</v>
      </c>
      <c r="G215" s="58">
        <v>1</v>
      </c>
      <c r="H215" s="63">
        <v>114</v>
      </c>
      <c r="I215" s="245" t="str">
        <f ca="1">IF(I$111=2,"","-----")</f>
        <v>-----</v>
      </c>
      <c r="J215" s="65"/>
      <c r="K215" s="162" t="s">
        <v>140</v>
      </c>
      <c r="L215" s="89" t="s">
        <v>141</v>
      </c>
      <c r="M215" s="249" t="s">
        <v>488</v>
      </c>
      <c r="N215" s="240" t="s">
        <v>480</v>
      </c>
      <c r="O215" s="68">
        <v>5</v>
      </c>
      <c r="P215" s="69" t="s">
        <v>287</v>
      </c>
      <c r="Q215" s="164" t="s">
        <v>144</v>
      </c>
      <c r="R215" s="165" t="s">
        <v>157</v>
      </c>
      <c r="S215" s="71" t="s">
        <v>157</v>
      </c>
      <c r="T215" s="97" t="s">
        <v>157</v>
      </c>
      <c r="U215" s="166"/>
      <c r="V215" s="60">
        <v>1</v>
      </c>
      <c r="W215" s="65"/>
    </row>
    <row r="216" spans="2:23" s="167" customFormat="1" x14ac:dyDescent="0.4">
      <c r="B216" s="89">
        <v>206</v>
      </c>
      <c r="C216" s="59" t="s">
        <v>360</v>
      </c>
      <c r="D216" s="60" t="s">
        <v>157</v>
      </c>
      <c r="E216" s="61" t="s">
        <v>329</v>
      </c>
      <c r="F216" s="161" t="s">
        <v>254</v>
      </c>
      <c r="G216" s="58">
        <v>1</v>
      </c>
      <c r="H216" s="63">
        <v>115</v>
      </c>
      <c r="I216" s="247"/>
      <c r="J216" s="65"/>
      <c r="K216" s="162" t="s">
        <v>140</v>
      </c>
      <c r="L216" s="89" t="s">
        <v>141</v>
      </c>
      <c r="M216" s="59" t="s">
        <v>175</v>
      </c>
      <c r="N216" s="240"/>
      <c r="O216" s="68" t="s">
        <v>207</v>
      </c>
      <c r="P216" s="69" t="s">
        <v>287</v>
      </c>
      <c r="Q216" s="164" t="s">
        <v>144</v>
      </c>
      <c r="R216" s="165" t="s">
        <v>157</v>
      </c>
      <c r="S216" s="71" t="s">
        <v>157</v>
      </c>
      <c r="T216" s="97" t="s">
        <v>157</v>
      </c>
      <c r="U216" s="166"/>
      <c r="V216" s="60">
        <v>1</v>
      </c>
      <c r="W216" s="65"/>
    </row>
    <row r="217" spans="2:23" s="167" customFormat="1" x14ac:dyDescent="0.4">
      <c r="B217" s="89">
        <v>207</v>
      </c>
      <c r="C217" s="59" t="s">
        <v>361</v>
      </c>
      <c r="D217" s="60" t="s">
        <v>157</v>
      </c>
      <c r="E217" s="61" t="s">
        <v>329</v>
      </c>
      <c r="F217" s="161" t="s">
        <v>254</v>
      </c>
      <c r="G217" s="58">
        <v>1</v>
      </c>
      <c r="H217" s="63">
        <v>116</v>
      </c>
      <c r="I217" s="245" t="str">
        <f ca="1">IF(I$111=2,"","-----")</f>
        <v>-----</v>
      </c>
      <c r="J217" s="65"/>
      <c r="K217" s="162" t="s">
        <v>140</v>
      </c>
      <c r="L217" s="89" t="s">
        <v>141</v>
      </c>
      <c r="M217" s="249" t="s">
        <v>488</v>
      </c>
      <c r="N217" s="240" t="s">
        <v>480</v>
      </c>
      <c r="O217" s="68">
        <v>5</v>
      </c>
      <c r="P217" s="69" t="s">
        <v>287</v>
      </c>
      <c r="Q217" s="164" t="s">
        <v>144</v>
      </c>
      <c r="R217" s="165" t="s">
        <v>157</v>
      </c>
      <c r="S217" s="71" t="s">
        <v>157</v>
      </c>
      <c r="T217" s="97" t="s">
        <v>157</v>
      </c>
      <c r="U217" s="166"/>
      <c r="V217" s="60">
        <v>1</v>
      </c>
      <c r="W217" s="65"/>
    </row>
    <row r="218" spans="2:23" s="167" customFormat="1" x14ac:dyDescent="0.4">
      <c r="B218" s="89">
        <v>208</v>
      </c>
      <c r="C218" s="59" t="s">
        <v>362</v>
      </c>
      <c r="D218" s="60" t="s">
        <v>157</v>
      </c>
      <c r="E218" s="61" t="s">
        <v>329</v>
      </c>
      <c r="F218" s="161" t="s">
        <v>254</v>
      </c>
      <c r="G218" s="58">
        <v>1</v>
      </c>
      <c r="H218" s="63">
        <v>117</v>
      </c>
      <c r="I218" s="247"/>
      <c r="J218" s="65"/>
      <c r="K218" s="162" t="s">
        <v>140</v>
      </c>
      <c r="L218" s="89" t="s">
        <v>141</v>
      </c>
      <c r="M218" s="59" t="s">
        <v>175</v>
      </c>
      <c r="N218" s="240"/>
      <c r="O218" s="68" t="s">
        <v>207</v>
      </c>
      <c r="P218" s="69" t="s">
        <v>287</v>
      </c>
      <c r="Q218" s="164" t="s">
        <v>144</v>
      </c>
      <c r="R218" s="165" t="s">
        <v>157</v>
      </c>
      <c r="S218" s="71" t="s">
        <v>157</v>
      </c>
      <c r="T218" s="97" t="s">
        <v>157</v>
      </c>
      <c r="U218" s="166"/>
      <c r="V218" s="60">
        <v>1</v>
      </c>
      <c r="W218" s="65"/>
    </row>
    <row r="219" spans="2:23" s="167" customFormat="1" x14ac:dyDescent="0.4">
      <c r="B219" s="89">
        <v>209</v>
      </c>
      <c r="C219" s="59" t="s">
        <v>363</v>
      </c>
      <c r="D219" s="60" t="s">
        <v>157</v>
      </c>
      <c r="E219" s="61" t="s">
        <v>329</v>
      </c>
      <c r="F219" s="161" t="s">
        <v>254</v>
      </c>
      <c r="G219" s="58">
        <v>1</v>
      </c>
      <c r="H219" s="63">
        <v>118</v>
      </c>
      <c r="I219" s="245" t="str">
        <f ca="1">IF(I$111=2,"","-----")</f>
        <v>-----</v>
      </c>
      <c r="J219" s="65"/>
      <c r="K219" s="162" t="s">
        <v>140</v>
      </c>
      <c r="L219" s="89" t="s">
        <v>141</v>
      </c>
      <c r="M219" s="249" t="s">
        <v>488</v>
      </c>
      <c r="N219" s="240" t="s">
        <v>480</v>
      </c>
      <c r="O219" s="68">
        <v>5</v>
      </c>
      <c r="P219" s="69" t="s">
        <v>287</v>
      </c>
      <c r="Q219" s="164" t="s">
        <v>144</v>
      </c>
      <c r="R219" s="165" t="s">
        <v>157</v>
      </c>
      <c r="S219" s="71" t="s">
        <v>157</v>
      </c>
      <c r="T219" s="97" t="s">
        <v>157</v>
      </c>
      <c r="U219" s="166"/>
      <c r="V219" s="60">
        <v>1</v>
      </c>
      <c r="W219" s="65"/>
    </row>
    <row r="220" spans="2:23" s="167" customFormat="1" x14ac:dyDescent="0.4">
      <c r="B220" s="89">
        <v>210</v>
      </c>
      <c r="C220" s="59" t="s">
        <v>364</v>
      </c>
      <c r="D220" s="60" t="s">
        <v>157</v>
      </c>
      <c r="E220" s="61" t="s">
        <v>329</v>
      </c>
      <c r="F220" s="161" t="s">
        <v>254</v>
      </c>
      <c r="G220" s="58">
        <v>1</v>
      </c>
      <c r="H220" s="63">
        <v>119</v>
      </c>
      <c r="I220" s="247"/>
      <c r="J220" s="65"/>
      <c r="K220" s="162" t="s">
        <v>140</v>
      </c>
      <c r="L220" s="89" t="s">
        <v>141</v>
      </c>
      <c r="M220" s="59" t="s">
        <v>175</v>
      </c>
      <c r="N220" s="240"/>
      <c r="O220" s="68" t="s">
        <v>207</v>
      </c>
      <c r="P220" s="69" t="s">
        <v>287</v>
      </c>
      <c r="Q220" s="164" t="s">
        <v>144</v>
      </c>
      <c r="R220" s="165" t="s">
        <v>157</v>
      </c>
      <c r="S220" s="71" t="s">
        <v>157</v>
      </c>
      <c r="T220" s="97" t="s">
        <v>157</v>
      </c>
      <c r="U220" s="166"/>
      <c r="V220" s="60">
        <v>1</v>
      </c>
      <c r="W220" s="65"/>
    </row>
    <row r="221" spans="2:23" s="167" customFormat="1" x14ac:dyDescent="0.4">
      <c r="B221" s="89">
        <v>211</v>
      </c>
      <c r="C221" s="59" t="s">
        <v>365</v>
      </c>
      <c r="D221" s="60" t="s">
        <v>157</v>
      </c>
      <c r="E221" s="61" t="s">
        <v>329</v>
      </c>
      <c r="F221" s="161" t="s">
        <v>254</v>
      </c>
      <c r="G221" s="58">
        <v>1</v>
      </c>
      <c r="H221" s="63">
        <v>120</v>
      </c>
      <c r="I221" s="245" t="str">
        <f ca="1">IF(I$111=2,"","-----")</f>
        <v>-----</v>
      </c>
      <c r="J221" s="65"/>
      <c r="K221" s="162" t="s">
        <v>140</v>
      </c>
      <c r="L221" s="89" t="s">
        <v>141</v>
      </c>
      <c r="M221" s="249" t="s">
        <v>488</v>
      </c>
      <c r="N221" s="240" t="s">
        <v>480</v>
      </c>
      <c r="O221" s="68">
        <v>5</v>
      </c>
      <c r="P221" s="69" t="s">
        <v>287</v>
      </c>
      <c r="Q221" s="164" t="s">
        <v>144</v>
      </c>
      <c r="R221" s="165" t="s">
        <v>157</v>
      </c>
      <c r="S221" s="71" t="s">
        <v>157</v>
      </c>
      <c r="T221" s="97" t="s">
        <v>157</v>
      </c>
      <c r="U221" s="166"/>
      <c r="V221" s="60">
        <v>1</v>
      </c>
      <c r="W221" s="65"/>
    </row>
    <row r="222" spans="2:23" s="167" customFormat="1" x14ac:dyDescent="0.4">
      <c r="B222" s="89">
        <v>212</v>
      </c>
      <c r="C222" s="59" t="s">
        <v>366</v>
      </c>
      <c r="D222" s="60" t="s">
        <v>157</v>
      </c>
      <c r="E222" s="61" t="s">
        <v>329</v>
      </c>
      <c r="F222" s="161" t="s">
        <v>254</v>
      </c>
      <c r="G222" s="58">
        <v>1</v>
      </c>
      <c r="H222" s="63">
        <v>121</v>
      </c>
      <c r="I222" s="247"/>
      <c r="J222" s="65"/>
      <c r="K222" s="162" t="s">
        <v>140</v>
      </c>
      <c r="L222" s="89" t="s">
        <v>141</v>
      </c>
      <c r="M222" s="59" t="s">
        <v>175</v>
      </c>
      <c r="N222" s="240"/>
      <c r="O222" s="68" t="s">
        <v>207</v>
      </c>
      <c r="P222" s="69" t="s">
        <v>287</v>
      </c>
      <c r="Q222" s="164" t="s">
        <v>144</v>
      </c>
      <c r="R222" s="165" t="s">
        <v>157</v>
      </c>
      <c r="S222" s="71" t="s">
        <v>157</v>
      </c>
      <c r="T222" s="97" t="s">
        <v>157</v>
      </c>
      <c r="U222" s="166"/>
      <c r="V222" s="60">
        <v>1</v>
      </c>
      <c r="W222" s="65"/>
    </row>
    <row r="223" spans="2:23" s="167" customFormat="1" x14ac:dyDescent="0.4">
      <c r="B223" s="89">
        <v>213</v>
      </c>
      <c r="C223" s="59" t="s">
        <v>367</v>
      </c>
      <c r="D223" s="60" t="s">
        <v>157</v>
      </c>
      <c r="E223" s="61" t="s">
        <v>329</v>
      </c>
      <c r="F223" s="161" t="s">
        <v>254</v>
      </c>
      <c r="G223" s="58">
        <v>1</v>
      </c>
      <c r="H223" s="63">
        <v>122</v>
      </c>
      <c r="I223" s="245" t="str">
        <f ca="1">IF(I$111=2,"","-----")</f>
        <v>-----</v>
      </c>
      <c r="J223" s="65"/>
      <c r="K223" s="162" t="s">
        <v>140</v>
      </c>
      <c r="L223" s="89" t="s">
        <v>141</v>
      </c>
      <c r="M223" s="249" t="s">
        <v>488</v>
      </c>
      <c r="N223" s="240" t="s">
        <v>480</v>
      </c>
      <c r="O223" s="68">
        <v>5</v>
      </c>
      <c r="P223" s="69" t="s">
        <v>287</v>
      </c>
      <c r="Q223" s="164" t="s">
        <v>144</v>
      </c>
      <c r="R223" s="165" t="s">
        <v>157</v>
      </c>
      <c r="S223" s="71" t="s">
        <v>157</v>
      </c>
      <c r="T223" s="97" t="s">
        <v>157</v>
      </c>
      <c r="U223" s="166"/>
      <c r="V223" s="60">
        <v>1</v>
      </c>
      <c r="W223" s="65"/>
    </row>
    <row r="224" spans="2:23" s="167" customFormat="1" x14ac:dyDescent="0.4">
      <c r="B224" s="89">
        <v>214</v>
      </c>
      <c r="C224" s="59" t="s">
        <v>368</v>
      </c>
      <c r="D224" s="60" t="s">
        <v>157</v>
      </c>
      <c r="E224" s="61" t="s">
        <v>329</v>
      </c>
      <c r="F224" s="161" t="s">
        <v>254</v>
      </c>
      <c r="G224" s="58">
        <v>1</v>
      </c>
      <c r="H224" s="63">
        <v>123</v>
      </c>
      <c r="I224" s="247"/>
      <c r="J224" s="65"/>
      <c r="K224" s="162" t="s">
        <v>140</v>
      </c>
      <c r="L224" s="89" t="s">
        <v>141</v>
      </c>
      <c r="M224" s="59" t="s">
        <v>175</v>
      </c>
      <c r="N224" s="240"/>
      <c r="O224" s="68" t="s">
        <v>207</v>
      </c>
      <c r="P224" s="69" t="s">
        <v>287</v>
      </c>
      <c r="Q224" s="164" t="s">
        <v>144</v>
      </c>
      <c r="R224" s="165" t="s">
        <v>157</v>
      </c>
      <c r="S224" s="71" t="s">
        <v>157</v>
      </c>
      <c r="T224" s="97" t="s">
        <v>157</v>
      </c>
      <c r="U224" s="166"/>
      <c r="V224" s="60">
        <v>1</v>
      </c>
      <c r="W224" s="65"/>
    </row>
    <row r="225" spans="2:23" s="167" customFormat="1" x14ac:dyDescent="0.4">
      <c r="B225" s="89">
        <v>215</v>
      </c>
      <c r="C225" s="59" t="s">
        <v>369</v>
      </c>
      <c r="D225" s="60" t="s">
        <v>157</v>
      </c>
      <c r="E225" s="61" t="s">
        <v>329</v>
      </c>
      <c r="F225" s="161" t="s">
        <v>254</v>
      </c>
      <c r="G225" s="58">
        <v>1</v>
      </c>
      <c r="H225" s="63">
        <v>124</v>
      </c>
      <c r="I225" s="245" t="str">
        <f ca="1">IF(I$111=2,"","-----")</f>
        <v>-----</v>
      </c>
      <c r="J225" s="65"/>
      <c r="K225" s="162" t="s">
        <v>140</v>
      </c>
      <c r="L225" s="89" t="s">
        <v>141</v>
      </c>
      <c r="M225" s="249" t="s">
        <v>488</v>
      </c>
      <c r="N225" s="240" t="s">
        <v>480</v>
      </c>
      <c r="O225" s="68">
        <v>5</v>
      </c>
      <c r="P225" s="69" t="s">
        <v>287</v>
      </c>
      <c r="Q225" s="164" t="s">
        <v>144</v>
      </c>
      <c r="R225" s="165" t="s">
        <v>157</v>
      </c>
      <c r="S225" s="71" t="s">
        <v>157</v>
      </c>
      <c r="T225" s="97" t="s">
        <v>157</v>
      </c>
      <c r="U225" s="166"/>
      <c r="V225" s="60">
        <v>1</v>
      </c>
      <c r="W225" s="65"/>
    </row>
    <row r="226" spans="2:23" s="167" customFormat="1" x14ac:dyDescent="0.4">
      <c r="B226" s="89">
        <v>216</v>
      </c>
      <c r="C226" s="59" t="s">
        <v>370</v>
      </c>
      <c r="D226" s="60" t="s">
        <v>157</v>
      </c>
      <c r="E226" s="61" t="s">
        <v>329</v>
      </c>
      <c r="F226" s="161" t="s">
        <v>254</v>
      </c>
      <c r="G226" s="58">
        <v>1</v>
      </c>
      <c r="H226" s="63">
        <v>125</v>
      </c>
      <c r="I226" s="247"/>
      <c r="J226" s="65"/>
      <c r="K226" s="162" t="s">
        <v>140</v>
      </c>
      <c r="L226" s="142" t="s">
        <v>141</v>
      </c>
      <c r="M226" s="142" t="s">
        <v>175</v>
      </c>
      <c r="N226" s="242"/>
      <c r="O226" s="68" t="s">
        <v>207</v>
      </c>
      <c r="P226" s="69" t="s">
        <v>287</v>
      </c>
      <c r="Q226" s="164" t="s">
        <v>144</v>
      </c>
      <c r="R226" s="165" t="s">
        <v>157</v>
      </c>
      <c r="S226" s="71" t="s">
        <v>157</v>
      </c>
      <c r="T226" s="97" t="s">
        <v>157</v>
      </c>
      <c r="U226" s="166"/>
      <c r="V226" s="60">
        <v>1</v>
      </c>
      <c r="W226" s="65"/>
    </row>
    <row r="227" spans="2:23" s="167" customFormat="1" x14ac:dyDescent="0.4">
      <c r="B227" s="89">
        <v>217</v>
      </c>
      <c r="C227" s="59" t="s">
        <v>371</v>
      </c>
      <c r="D227" s="60" t="s">
        <v>157</v>
      </c>
      <c r="E227" s="61" t="s">
        <v>329</v>
      </c>
      <c r="F227" s="161" t="s">
        <v>254</v>
      </c>
      <c r="G227" s="58">
        <v>1</v>
      </c>
      <c r="H227" s="63">
        <v>126</v>
      </c>
      <c r="I227" s="245" t="str">
        <f ca="1">IF(I$111=2,"","-----")</f>
        <v>-----</v>
      </c>
      <c r="J227" s="65"/>
      <c r="K227" s="162" t="s">
        <v>140</v>
      </c>
      <c r="L227" s="142" t="s">
        <v>141</v>
      </c>
      <c r="M227" s="249" t="s">
        <v>488</v>
      </c>
      <c r="N227" s="242" t="s">
        <v>480</v>
      </c>
      <c r="O227" s="68">
        <v>5</v>
      </c>
      <c r="P227" s="69" t="s">
        <v>287</v>
      </c>
      <c r="Q227" s="164" t="s">
        <v>144</v>
      </c>
      <c r="R227" s="165" t="s">
        <v>157</v>
      </c>
      <c r="S227" s="71" t="s">
        <v>157</v>
      </c>
      <c r="T227" s="97" t="s">
        <v>157</v>
      </c>
      <c r="U227" s="166"/>
      <c r="V227" s="60">
        <v>1</v>
      </c>
      <c r="W227" s="65"/>
    </row>
    <row r="228" spans="2:23" s="167" customFormat="1" x14ac:dyDescent="0.4">
      <c r="B228" s="89">
        <v>218</v>
      </c>
      <c r="C228" s="59" t="s">
        <v>372</v>
      </c>
      <c r="D228" s="60" t="s">
        <v>157</v>
      </c>
      <c r="E228" s="61" t="s">
        <v>329</v>
      </c>
      <c r="F228" s="161" t="s">
        <v>254</v>
      </c>
      <c r="G228" s="58">
        <v>1</v>
      </c>
      <c r="H228" s="63">
        <v>127</v>
      </c>
      <c r="I228" s="247"/>
      <c r="J228" s="65"/>
      <c r="K228" s="162" t="s">
        <v>140</v>
      </c>
      <c r="L228" s="142" t="s">
        <v>141</v>
      </c>
      <c r="M228" s="142" t="s">
        <v>175</v>
      </c>
      <c r="N228" s="242"/>
      <c r="O228" s="68" t="s">
        <v>207</v>
      </c>
      <c r="P228" s="69" t="s">
        <v>287</v>
      </c>
      <c r="Q228" s="164" t="s">
        <v>144</v>
      </c>
      <c r="R228" s="165" t="s">
        <v>157</v>
      </c>
      <c r="S228" s="71" t="s">
        <v>157</v>
      </c>
      <c r="T228" s="97" t="s">
        <v>157</v>
      </c>
      <c r="U228" s="166"/>
      <c r="V228" s="60">
        <v>1</v>
      </c>
      <c r="W228" s="65"/>
    </row>
    <row r="229" spans="2:23" s="167" customFormat="1" x14ac:dyDescent="0.4">
      <c r="B229" s="89">
        <v>219</v>
      </c>
      <c r="C229" s="59" t="s">
        <v>373</v>
      </c>
      <c r="D229" s="60" t="s">
        <v>157</v>
      </c>
      <c r="E229" s="61" t="s">
        <v>329</v>
      </c>
      <c r="F229" s="161" t="s">
        <v>254</v>
      </c>
      <c r="G229" s="58">
        <v>1</v>
      </c>
      <c r="H229" s="63">
        <v>128</v>
      </c>
      <c r="I229" s="245" t="str">
        <f ca="1">IF(I$111=2,"","-----")</f>
        <v>-----</v>
      </c>
      <c r="J229" s="65"/>
      <c r="K229" s="162" t="s">
        <v>140</v>
      </c>
      <c r="L229" s="142" t="s">
        <v>141</v>
      </c>
      <c r="M229" s="249" t="s">
        <v>488</v>
      </c>
      <c r="N229" s="242" t="s">
        <v>480</v>
      </c>
      <c r="O229" s="68">
        <v>5</v>
      </c>
      <c r="P229" s="69" t="s">
        <v>287</v>
      </c>
      <c r="Q229" s="164" t="s">
        <v>144</v>
      </c>
      <c r="R229" s="165" t="s">
        <v>157</v>
      </c>
      <c r="S229" s="71" t="s">
        <v>157</v>
      </c>
      <c r="T229" s="97" t="s">
        <v>157</v>
      </c>
      <c r="U229" s="166"/>
      <c r="V229" s="60">
        <v>1</v>
      </c>
      <c r="W229" s="65"/>
    </row>
    <row r="230" spans="2:23" s="167" customFormat="1" x14ac:dyDescent="0.4">
      <c r="B230" s="89">
        <v>220</v>
      </c>
      <c r="C230" s="59" t="s">
        <v>374</v>
      </c>
      <c r="D230" s="60" t="s">
        <v>157</v>
      </c>
      <c r="E230" s="61" t="s">
        <v>329</v>
      </c>
      <c r="F230" s="161" t="s">
        <v>254</v>
      </c>
      <c r="G230" s="58">
        <v>1</v>
      </c>
      <c r="H230" s="63">
        <v>129</v>
      </c>
      <c r="I230" s="247"/>
      <c r="J230" s="65"/>
      <c r="K230" s="162" t="s">
        <v>140</v>
      </c>
      <c r="L230" s="142" t="s">
        <v>141</v>
      </c>
      <c r="M230" s="142" t="s">
        <v>175</v>
      </c>
      <c r="N230" s="242"/>
      <c r="O230" s="68" t="s">
        <v>207</v>
      </c>
      <c r="P230" s="69" t="s">
        <v>287</v>
      </c>
      <c r="Q230" s="164" t="s">
        <v>144</v>
      </c>
      <c r="R230" s="165" t="s">
        <v>157</v>
      </c>
      <c r="S230" s="71" t="s">
        <v>157</v>
      </c>
      <c r="T230" s="97" t="s">
        <v>157</v>
      </c>
      <c r="U230" s="166"/>
      <c r="V230" s="60">
        <v>1</v>
      </c>
      <c r="W230" s="65"/>
    </row>
    <row r="231" spans="2:23" s="167" customFormat="1" x14ac:dyDescent="0.4">
      <c r="B231" s="89">
        <v>221</v>
      </c>
      <c r="C231" s="59" t="s">
        <v>375</v>
      </c>
      <c r="D231" s="60" t="s">
        <v>157</v>
      </c>
      <c r="E231" s="61" t="s">
        <v>329</v>
      </c>
      <c r="F231" s="161" t="s">
        <v>254</v>
      </c>
      <c r="G231" s="58">
        <v>1</v>
      </c>
      <c r="H231" s="63">
        <v>130</v>
      </c>
      <c r="I231" s="245" t="str">
        <f ca="1">IF(I$111=2,"","-----")</f>
        <v>-----</v>
      </c>
      <c r="J231" s="65"/>
      <c r="K231" s="162" t="s">
        <v>140</v>
      </c>
      <c r="L231" s="142" t="s">
        <v>141</v>
      </c>
      <c r="M231" s="249" t="s">
        <v>488</v>
      </c>
      <c r="N231" s="242" t="s">
        <v>480</v>
      </c>
      <c r="O231" s="68">
        <v>5</v>
      </c>
      <c r="P231" s="69" t="s">
        <v>287</v>
      </c>
      <c r="Q231" s="164" t="s">
        <v>144</v>
      </c>
      <c r="R231" s="165" t="s">
        <v>157</v>
      </c>
      <c r="S231" s="71" t="s">
        <v>157</v>
      </c>
      <c r="T231" s="97" t="s">
        <v>157</v>
      </c>
      <c r="U231" s="166"/>
      <c r="V231" s="60">
        <v>1</v>
      </c>
      <c r="W231" s="65"/>
    </row>
    <row r="232" spans="2:23" s="167" customFormat="1" x14ac:dyDescent="0.4">
      <c r="B232" s="89">
        <v>222</v>
      </c>
      <c r="C232" s="59" t="s">
        <v>376</v>
      </c>
      <c r="D232" s="60" t="s">
        <v>157</v>
      </c>
      <c r="E232" s="61" t="s">
        <v>329</v>
      </c>
      <c r="F232" s="161" t="s">
        <v>254</v>
      </c>
      <c r="G232" s="58">
        <v>1</v>
      </c>
      <c r="H232" s="63">
        <v>131</v>
      </c>
      <c r="I232" s="247"/>
      <c r="J232" s="65"/>
      <c r="K232" s="162" t="s">
        <v>140</v>
      </c>
      <c r="L232" s="142" t="s">
        <v>141</v>
      </c>
      <c r="M232" s="142" t="s">
        <v>175</v>
      </c>
      <c r="N232" s="242"/>
      <c r="O232" s="68" t="s">
        <v>207</v>
      </c>
      <c r="P232" s="69" t="s">
        <v>287</v>
      </c>
      <c r="Q232" s="164" t="s">
        <v>144</v>
      </c>
      <c r="R232" s="165" t="s">
        <v>157</v>
      </c>
      <c r="S232" s="71" t="s">
        <v>157</v>
      </c>
      <c r="T232" s="97" t="s">
        <v>157</v>
      </c>
      <c r="U232" s="166"/>
      <c r="V232" s="60">
        <v>1</v>
      </c>
      <c r="W232" s="65"/>
    </row>
    <row r="233" spans="2:23" s="167" customFormat="1" x14ac:dyDescent="0.4">
      <c r="B233" s="89">
        <v>223</v>
      </c>
      <c r="C233" s="59" t="s">
        <v>377</v>
      </c>
      <c r="D233" s="60" t="s">
        <v>157</v>
      </c>
      <c r="E233" s="61" t="s">
        <v>329</v>
      </c>
      <c r="F233" s="161" t="s">
        <v>254</v>
      </c>
      <c r="G233" s="58">
        <v>1</v>
      </c>
      <c r="H233" s="63">
        <v>132</v>
      </c>
      <c r="I233" s="245" t="str">
        <f ca="1">IF(I$111=2,"","-----")</f>
        <v>-----</v>
      </c>
      <c r="J233" s="65"/>
      <c r="K233" s="162" t="s">
        <v>140</v>
      </c>
      <c r="L233" s="142" t="s">
        <v>141</v>
      </c>
      <c r="M233" s="249" t="s">
        <v>488</v>
      </c>
      <c r="N233" s="242" t="s">
        <v>480</v>
      </c>
      <c r="O233" s="68">
        <v>5</v>
      </c>
      <c r="P233" s="69" t="s">
        <v>287</v>
      </c>
      <c r="Q233" s="164" t="s">
        <v>144</v>
      </c>
      <c r="R233" s="165" t="s">
        <v>157</v>
      </c>
      <c r="S233" s="71" t="s">
        <v>157</v>
      </c>
      <c r="T233" s="97" t="s">
        <v>157</v>
      </c>
      <c r="U233" s="166"/>
      <c r="V233" s="60">
        <v>1</v>
      </c>
      <c r="W233" s="65"/>
    </row>
    <row r="234" spans="2:23" s="167" customFormat="1" x14ac:dyDescent="0.4">
      <c r="B234" s="89">
        <v>224</v>
      </c>
      <c r="C234" s="59" t="s">
        <v>378</v>
      </c>
      <c r="D234" s="60" t="s">
        <v>157</v>
      </c>
      <c r="E234" s="61" t="s">
        <v>329</v>
      </c>
      <c r="F234" s="161" t="s">
        <v>254</v>
      </c>
      <c r="G234" s="58">
        <v>1</v>
      </c>
      <c r="H234" s="63">
        <v>133</v>
      </c>
      <c r="I234" s="247"/>
      <c r="J234" s="65"/>
      <c r="K234" s="162" t="s">
        <v>140</v>
      </c>
      <c r="L234" s="142" t="s">
        <v>141</v>
      </c>
      <c r="M234" s="142" t="s">
        <v>175</v>
      </c>
      <c r="N234" s="242"/>
      <c r="O234" s="68" t="s">
        <v>207</v>
      </c>
      <c r="P234" s="69" t="s">
        <v>287</v>
      </c>
      <c r="Q234" s="164" t="s">
        <v>144</v>
      </c>
      <c r="R234" s="165" t="s">
        <v>157</v>
      </c>
      <c r="S234" s="71" t="s">
        <v>157</v>
      </c>
      <c r="T234" s="97" t="s">
        <v>157</v>
      </c>
      <c r="U234" s="166"/>
      <c r="V234" s="60">
        <v>1</v>
      </c>
      <c r="W234" s="65"/>
    </row>
    <row r="235" spans="2:23" s="167" customFormat="1" x14ac:dyDescent="0.4">
      <c r="B235" s="89">
        <v>225</v>
      </c>
      <c r="C235" s="59" t="s">
        <v>379</v>
      </c>
      <c r="D235" s="60" t="s">
        <v>157</v>
      </c>
      <c r="E235" s="61" t="s">
        <v>329</v>
      </c>
      <c r="F235" s="161" t="s">
        <v>254</v>
      </c>
      <c r="G235" s="58">
        <v>1</v>
      </c>
      <c r="H235" s="63">
        <v>134</v>
      </c>
      <c r="I235" s="245" t="str">
        <f ca="1">IF(I$111=2,"","-----")</f>
        <v>-----</v>
      </c>
      <c r="J235" s="65"/>
      <c r="K235" s="162" t="s">
        <v>140</v>
      </c>
      <c r="L235" s="142" t="s">
        <v>141</v>
      </c>
      <c r="M235" s="249" t="s">
        <v>488</v>
      </c>
      <c r="N235" s="242" t="s">
        <v>480</v>
      </c>
      <c r="O235" s="68">
        <v>5</v>
      </c>
      <c r="P235" s="69" t="s">
        <v>287</v>
      </c>
      <c r="Q235" s="164" t="s">
        <v>144</v>
      </c>
      <c r="R235" s="165" t="s">
        <v>157</v>
      </c>
      <c r="S235" s="71" t="s">
        <v>157</v>
      </c>
      <c r="T235" s="97" t="s">
        <v>157</v>
      </c>
      <c r="U235" s="166"/>
      <c r="V235" s="60">
        <v>1</v>
      </c>
      <c r="W235" s="65"/>
    </row>
    <row r="236" spans="2:23" s="167" customFormat="1" x14ac:dyDescent="0.4">
      <c r="B236" s="89">
        <v>226</v>
      </c>
      <c r="C236" s="59" t="s">
        <v>380</v>
      </c>
      <c r="D236" s="60" t="s">
        <v>157</v>
      </c>
      <c r="E236" s="61" t="s">
        <v>329</v>
      </c>
      <c r="F236" s="161" t="s">
        <v>254</v>
      </c>
      <c r="G236" s="58">
        <v>1</v>
      </c>
      <c r="H236" s="63">
        <v>135</v>
      </c>
      <c r="I236" s="247"/>
      <c r="J236" s="65"/>
      <c r="K236" s="162" t="s">
        <v>140</v>
      </c>
      <c r="L236" s="142" t="s">
        <v>141</v>
      </c>
      <c r="M236" s="142" t="s">
        <v>175</v>
      </c>
      <c r="N236" s="242"/>
      <c r="O236" s="68" t="s">
        <v>207</v>
      </c>
      <c r="P236" s="69" t="s">
        <v>287</v>
      </c>
      <c r="Q236" s="164" t="s">
        <v>144</v>
      </c>
      <c r="R236" s="165" t="s">
        <v>157</v>
      </c>
      <c r="S236" s="71" t="s">
        <v>157</v>
      </c>
      <c r="T236" s="97" t="s">
        <v>157</v>
      </c>
      <c r="U236" s="166"/>
      <c r="V236" s="60">
        <v>1</v>
      </c>
      <c r="W236" s="65"/>
    </row>
    <row r="237" spans="2:23" s="167" customFormat="1" x14ac:dyDescent="0.4">
      <c r="B237" s="89">
        <v>227</v>
      </c>
      <c r="C237" s="59" t="s">
        <v>381</v>
      </c>
      <c r="D237" s="60" t="s">
        <v>157</v>
      </c>
      <c r="E237" s="61" t="s">
        <v>329</v>
      </c>
      <c r="F237" s="161" t="s">
        <v>254</v>
      </c>
      <c r="G237" s="58">
        <v>1</v>
      </c>
      <c r="H237" s="63">
        <v>136</v>
      </c>
      <c r="I237" s="245" t="str">
        <f ca="1">IF(I$111=2,"","-----")</f>
        <v>-----</v>
      </c>
      <c r="J237" s="65"/>
      <c r="K237" s="162" t="s">
        <v>140</v>
      </c>
      <c r="L237" s="142" t="s">
        <v>141</v>
      </c>
      <c r="M237" s="249" t="s">
        <v>488</v>
      </c>
      <c r="N237" s="242" t="s">
        <v>480</v>
      </c>
      <c r="O237" s="68">
        <v>5</v>
      </c>
      <c r="P237" s="69" t="s">
        <v>287</v>
      </c>
      <c r="Q237" s="164" t="s">
        <v>144</v>
      </c>
      <c r="R237" s="165" t="s">
        <v>157</v>
      </c>
      <c r="S237" s="71" t="s">
        <v>157</v>
      </c>
      <c r="T237" s="97" t="s">
        <v>157</v>
      </c>
      <c r="U237" s="166"/>
      <c r="V237" s="60">
        <v>1</v>
      </c>
      <c r="W237" s="65"/>
    </row>
    <row r="238" spans="2:23" s="167" customFormat="1" x14ac:dyDescent="0.4">
      <c r="B238" s="89">
        <v>228</v>
      </c>
      <c r="C238" s="59" t="s">
        <v>382</v>
      </c>
      <c r="D238" s="60" t="s">
        <v>157</v>
      </c>
      <c r="E238" s="61" t="s">
        <v>329</v>
      </c>
      <c r="F238" s="161" t="s">
        <v>254</v>
      </c>
      <c r="G238" s="58">
        <v>1</v>
      </c>
      <c r="H238" s="63">
        <v>137</v>
      </c>
      <c r="I238" s="247"/>
      <c r="J238" s="65"/>
      <c r="K238" s="162" t="s">
        <v>140</v>
      </c>
      <c r="L238" s="142" t="s">
        <v>141</v>
      </c>
      <c r="M238" s="142" t="s">
        <v>175</v>
      </c>
      <c r="N238" s="242"/>
      <c r="O238" s="68" t="s">
        <v>207</v>
      </c>
      <c r="P238" s="69" t="s">
        <v>287</v>
      </c>
      <c r="Q238" s="164" t="s">
        <v>144</v>
      </c>
      <c r="R238" s="165" t="s">
        <v>157</v>
      </c>
      <c r="S238" s="71" t="s">
        <v>157</v>
      </c>
      <c r="T238" s="97" t="s">
        <v>157</v>
      </c>
      <c r="U238" s="166"/>
      <c r="V238" s="60">
        <v>1</v>
      </c>
      <c r="W238" s="65"/>
    </row>
    <row r="239" spans="2:23" s="167" customFormat="1" x14ac:dyDescent="0.4">
      <c r="B239" s="89">
        <v>229</v>
      </c>
      <c r="C239" s="59" t="s">
        <v>383</v>
      </c>
      <c r="D239" s="60" t="s">
        <v>157</v>
      </c>
      <c r="E239" s="61" t="s">
        <v>329</v>
      </c>
      <c r="F239" s="161" t="s">
        <v>254</v>
      </c>
      <c r="G239" s="58">
        <v>1</v>
      </c>
      <c r="H239" s="63">
        <v>138</v>
      </c>
      <c r="I239" s="245" t="str">
        <f ca="1">IF(I$111=2,"","-----")</f>
        <v>-----</v>
      </c>
      <c r="J239" s="65"/>
      <c r="K239" s="162" t="s">
        <v>140</v>
      </c>
      <c r="L239" s="142" t="s">
        <v>141</v>
      </c>
      <c r="M239" s="249" t="s">
        <v>488</v>
      </c>
      <c r="N239" s="242" t="s">
        <v>480</v>
      </c>
      <c r="O239" s="68">
        <v>5</v>
      </c>
      <c r="P239" s="69" t="s">
        <v>287</v>
      </c>
      <c r="Q239" s="164" t="s">
        <v>144</v>
      </c>
      <c r="R239" s="165" t="s">
        <v>157</v>
      </c>
      <c r="S239" s="71" t="s">
        <v>157</v>
      </c>
      <c r="T239" s="97" t="s">
        <v>157</v>
      </c>
      <c r="U239" s="166"/>
      <c r="V239" s="60">
        <v>1</v>
      </c>
      <c r="W239" s="65"/>
    </row>
    <row r="240" spans="2:23" s="167" customFormat="1" x14ac:dyDescent="0.4">
      <c r="B240" s="89">
        <v>230</v>
      </c>
      <c r="C240" s="59" t="s">
        <v>384</v>
      </c>
      <c r="D240" s="60" t="s">
        <v>157</v>
      </c>
      <c r="E240" s="61" t="s">
        <v>329</v>
      </c>
      <c r="F240" s="161" t="s">
        <v>254</v>
      </c>
      <c r="G240" s="58">
        <v>1</v>
      </c>
      <c r="H240" s="63">
        <v>139</v>
      </c>
      <c r="I240" s="247"/>
      <c r="J240" s="65"/>
      <c r="K240" s="162" t="s">
        <v>140</v>
      </c>
      <c r="L240" s="142" t="s">
        <v>141</v>
      </c>
      <c r="M240" s="142" t="s">
        <v>175</v>
      </c>
      <c r="N240" s="242"/>
      <c r="O240" s="68" t="s">
        <v>207</v>
      </c>
      <c r="P240" s="69" t="s">
        <v>287</v>
      </c>
      <c r="Q240" s="164" t="s">
        <v>144</v>
      </c>
      <c r="R240" s="165" t="s">
        <v>157</v>
      </c>
      <c r="S240" s="71" t="s">
        <v>157</v>
      </c>
      <c r="T240" s="97" t="s">
        <v>157</v>
      </c>
      <c r="U240" s="166"/>
      <c r="V240" s="60">
        <v>1</v>
      </c>
      <c r="W240" s="65"/>
    </row>
    <row r="241" spans="2:23" s="167" customFormat="1" x14ac:dyDescent="0.4">
      <c r="B241" s="89">
        <v>231</v>
      </c>
      <c r="C241" s="59" t="s">
        <v>385</v>
      </c>
      <c r="D241" s="60" t="s">
        <v>157</v>
      </c>
      <c r="E241" s="61" t="s">
        <v>329</v>
      </c>
      <c r="F241" s="161" t="s">
        <v>254</v>
      </c>
      <c r="G241" s="58">
        <v>1</v>
      </c>
      <c r="H241" s="63">
        <v>140</v>
      </c>
      <c r="I241" s="245" t="str">
        <f ca="1">IF(I$111=2,"","-----")</f>
        <v>-----</v>
      </c>
      <c r="J241" s="65"/>
      <c r="K241" s="162" t="s">
        <v>140</v>
      </c>
      <c r="L241" s="142" t="s">
        <v>141</v>
      </c>
      <c r="M241" s="249" t="s">
        <v>488</v>
      </c>
      <c r="N241" s="242" t="s">
        <v>480</v>
      </c>
      <c r="O241" s="68">
        <v>5</v>
      </c>
      <c r="P241" s="69" t="s">
        <v>287</v>
      </c>
      <c r="Q241" s="164" t="s">
        <v>144</v>
      </c>
      <c r="R241" s="165" t="s">
        <v>157</v>
      </c>
      <c r="S241" s="71" t="s">
        <v>157</v>
      </c>
      <c r="T241" s="97" t="s">
        <v>157</v>
      </c>
      <c r="U241" s="166"/>
      <c r="V241" s="60">
        <v>1</v>
      </c>
      <c r="W241" s="65"/>
    </row>
    <row r="242" spans="2:23" s="167" customFormat="1" x14ac:dyDescent="0.4">
      <c r="B242" s="89">
        <v>232</v>
      </c>
      <c r="C242" s="59" t="s">
        <v>386</v>
      </c>
      <c r="D242" s="60" t="s">
        <v>157</v>
      </c>
      <c r="E242" s="61" t="s">
        <v>329</v>
      </c>
      <c r="F242" s="161" t="s">
        <v>254</v>
      </c>
      <c r="G242" s="58">
        <v>1</v>
      </c>
      <c r="H242" s="63">
        <v>141</v>
      </c>
      <c r="I242" s="247"/>
      <c r="J242" s="65"/>
      <c r="K242" s="162" t="s">
        <v>140</v>
      </c>
      <c r="L242" s="142" t="s">
        <v>141</v>
      </c>
      <c r="M242" s="142" t="s">
        <v>175</v>
      </c>
      <c r="N242" s="242"/>
      <c r="O242" s="68" t="s">
        <v>207</v>
      </c>
      <c r="P242" s="69" t="s">
        <v>287</v>
      </c>
      <c r="Q242" s="164" t="s">
        <v>144</v>
      </c>
      <c r="R242" s="165" t="s">
        <v>157</v>
      </c>
      <c r="S242" s="71" t="s">
        <v>157</v>
      </c>
      <c r="T242" s="97" t="s">
        <v>157</v>
      </c>
      <c r="U242" s="166"/>
      <c r="V242" s="60">
        <v>1</v>
      </c>
      <c r="W242" s="65"/>
    </row>
    <row r="243" spans="2:23" s="167" customFormat="1" x14ac:dyDescent="0.4">
      <c r="B243" s="89">
        <v>233</v>
      </c>
      <c r="C243" s="59" t="s">
        <v>387</v>
      </c>
      <c r="D243" s="60" t="s">
        <v>157</v>
      </c>
      <c r="E243" s="61" t="s">
        <v>329</v>
      </c>
      <c r="F243" s="161" t="s">
        <v>254</v>
      </c>
      <c r="G243" s="58">
        <v>1</v>
      </c>
      <c r="H243" s="63">
        <v>142</v>
      </c>
      <c r="I243" s="245" t="str">
        <f ca="1">IF(I$111=2,"","-----")</f>
        <v>-----</v>
      </c>
      <c r="J243" s="65"/>
      <c r="K243" s="162" t="s">
        <v>140</v>
      </c>
      <c r="L243" s="142" t="s">
        <v>141</v>
      </c>
      <c r="M243" s="249" t="s">
        <v>488</v>
      </c>
      <c r="N243" s="242" t="s">
        <v>480</v>
      </c>
      <c r="O243" s="68">
        <v>5</v>
      </c>
      <c r="P243" s="69" t="s">
        <v>287</v>
      </c>
      <c r="Q243" s="164" t="s">
        <v>144</v>
      </c>
      <c r="R243" s="165" t="s">
        <v>157</v>
      </c>
      <c r="S243" s="71" t="s">
        <v>157</v>
      </c>
      <c r="T243" s="97" t="s">
        <v>157</v>
      </c>
      <c r="U243" s="166"/>
      <c r="V243" s="60">
        <v>1</v>
      </c>
      <c r="W243" s="65"/>
    </row>
    <row r="244" spans="2:23" s="167" customFormat="1" x14ac:dyDescent="0.4">
      <c r="B244" s="89">
        <v>234</v>
      </c>
      <c r="C244" s="59" t="s">
        <v>388</v>
      </c>
      <c r="D244" s="60" t="s">
        <v>157</v>
      </c>
      <c r="E244" s="61" t="s">
        <v>329</v>
      </c>
      <c r="F244" s="161" t="s">
        <v>254</v>
      </c>
      <c r="G244" s="58">
        <v>1</v>
      </c>
      <c r="H244" s="63">
        <v>143</v>
      </c>
      <c r="I244" s="247"/>
      <c r="J244" s="65"/>
      <c r="K244" s="162" t="s">
        <v>140</v>
      </c>
      <c r="L244" s="142" t="s">
        <v>141</v>
      </c>
      <c r="M244" s="142" t="s">
        <v>175</v>
      </c>
      <c r="N244" s="242"/>
      <c r="O244" s="68" t="s">
        <v>207</v>
      </c>
      <c r="P244" s="69" t="s">
        <v>287</v>
      </c>
      <c r="Q244" s="164" t="s">
        <v>144</v>
      </c>
      <c r="R244" s="165" t="s">
        <v>157</v>
      </c>
      <c r="S244" s="71" t="s">
        <v>157</v>
      </c>
      <c r="T244" s="97" t="s">
        <v>157</v>
      </c>
      <c r="U244" s="166"/>
      <c r="V244" s="60">
        <v>1</v>
      </c>
      <c r="W244" s="65"/>
    </row>
    <row r="245" spans="2:23" s="167" customFormat="1" x14ac:dyDescent="0.4">
      <c r="B245" s="89">
        <v>235</v>
      </c>
      <c r="C245" s="59" t="s">
        <v>389</v>
      </c>
      <c r="D245" s="60" t="s">
        <v>157</v>
      </c>
      <c r="E245" s="61" t="s">
        <v>329</v>
      </c>
      <c r="F245" s="161" t="s">
        <v>254</v>
      </c>
      <c r="G245" s="58">
        <v>1</v>
      </c>
      <c r="H245" s="63">
        <v>144</v>
      </c>
      <c r="I245" s="245" t="str">
        <f ca="1">IF(I$111=2,"","-----")</f>
        <v>-----</v>
      </c>
      <c r="J245" s="65"/>
      <c r="K245" s="162" t="s">
        <v>140</v>
      </c>
      <c r="L245" s="142" t="s">
        <v>141</v>
      </c>
      <c r="M245" s="249" t="s">
        <v>488</v>
      </c>
      <c r="N245" s="242" t="s">
        <v>480</v>
      </c>
      <c r="O245" s="68">
        <v>5</v>
      </c>
      <c r="P245" s="69" t="s">
        <v>287</v>
      </c>
      <c r="Q245" s="164" t="s">
        <v>144</v>
      </c>
      <c r="R245" s="165" t="s">
        <v>157</v>
      </c>
      <c r="S245" s="71" t="s">
        <v>157</v>
      </c>
      <c r="T245" s="97" t="s">
        <v>157</v>
      </c>
      <c r="U245" s="166"/>
      <c r="V245" s="60">
        <v>1</v>
      </c>
      <c r="W245" s="65"/>
    </row>
    <row r="246" spans="2:23" s="88" customFormat="1" ht="56.25" x14ac:dyDescent="0.4">
      <c r="B246" s="89">
        <v>236</v>
      </c>
      <c r="C246" s="59" t="s">
        <v>390</v>
      </c>
      <c r="D246" s="90" t="s">
        <v>157</v>
      </c>
      <c r="E246" s="91" t="s">
        <v>202</v>
      </c>
      <c r="F246" s="92" t="s">
        <v>254</v>
      </c>
      <c r="G246" s="89">
        <v>1</v>
      </c>
      <c r="H246" s="63">
        <v>145</v>
      </c>
      <c r="I246" s="64" t="str">
        <f ca="1">IF(INDIRECT("参加形態別事項届出書!k73")="","",INDIRECT("参加形態別事項届出書!k73"))</f>
        <v/>
      </c>
      <c r="J246" s="94"/>
      <c r="K246" s="95" t="s">
        <v>170</v>
      </c>
      <c r="L246" s="104" t="s">
        <v>391</v>
      </c>
      <c r="M246" s="104" t="s">
        <v>391</v>
      </c>
      <c r="N246" s="96" t="s">
        <v>471</v>
      </c>
      <c r="O246" s="68">
        <v>100</v>
      </c>
      <c r="P246" s="97" t="s">
        <v>287</v>
      </c>
      <c r="Q246" s="98" t="s">
        <v>144</v>
      </c>
      <c r="R246" s="99" t="s">
        <v>157</v>
      </c>
      <c r="S246" s="99" t="s">
        <v>157</v>
      </c>
      <c r="T246" s="97" t="s">
        <v>157</v>
      </c>
      <c r="U246" s="105"/>
      <c r="V246" s="90">
        <v>1</v>
      </c>
      <c r="W246" s="94"/>
    </row>
    <row r="247" spans="2:23" s="88" customFormat="1" ht="100.5" customHeight="1" x14ac:dyDescent="0.4">
      <c r="B247" s="89">
        <v>237</v>
      </c>
      <c r="C247" s="59" t="s">
        <v>392</v>
      </c>
      <c r="D247" s="90" t="s">
        <v>157</v>
      </c>
      <c r="E247" s="91" t="s">
        <v>202</v>
      </c>
      <c r="F247" s="92" t="s">
        <v>254</v>
      </c>
      <c r="G247" s="89">
        <v>1</v>
      </c>
      <c r="H247" s="63">
        <v>146</v>
      </c>
      <c r="I247" s="64" t="str">
        <f ca="1">IF(INDIRECT("参加形態別事項届出書!k74")="","",INDIRECT("参加形態別事項届出書!k74"))</f>
        <v/>
      </c>
      <c r="J247" s="94"/>
      <c r="K247" s="95" t="s">
        <v>170</v>
      </c>
      <c r="L247" s="104" t="s">
        <v>391</v>
      </c>
      <c r="M247" s="104" t="s">
        <v>391</v>
      </c>
      <c r="N247" s="96" t="s">
        <v>471</v>
      </c>
      <c r="O247" s="68">
        <v>100</v>
      </c>
      <c r="P247" s="97" t="s">
        <v>287</v>
      </c>
      <c r="Q247" s="98" t="s">
        <v>144</v>
      </c>
      <c r="R247" s="99" t="s">
        <v>157</v>
      </c>
      <c r="S247" s="99" t="s">
        <v>157</v>
      </c>
      <c r="T247" s="97" t="s">
        <v>157</v>
      </c>
      <c r="U247" s="105"/>
      <c r="V247" s="90">
        <v>1</v>
      </c>
      <c r="W247" s="94"/>
    </row>
    <row r="248" spans="2:23" s="88" customFormat="1" ht="49.5" customHeight="1" x14ac:dyDescent="0.4">
      <c r="B248" s="89">
        <v>238</v>
      </c>
      <c r="C248" s="59" t="s">
        <v>243</v>
      </c>
      <c r="D248" s="90" t="s">
        <v>157</v>
      </c>
      <c r="E248" s="91" t="s">
        <v>205</v>
      </c>
      <c r="F248" s="92" t="s">
        <v>254</v>
      </c>
      <c r="G248" s="89">
        <v>1</v>
      </c>
      <c r="H248" s="63">
        <v>147</v>
      </c>
      <c r="I248" s="93" t="str">
        <f ca="1">IF(INDIRECT("補記シート!D46")="","",INDIRECT("補記シート!D46"))</f>
        <v/>
      </c>
      <c r="J248" s="94"/>
      <c r="K248" s="95" t="s">
        <v>212</v>
      </c>
      <c r="L248" s="89" t="s">
        <v>141</v>
      </c>
      <c r="M248" s="103" t="s">
        <v>213</v>
      </c>
      <c r="N248" s="96"/>
      <c r="O248" s="68">
        <v>10</v>
      </c>
      <c r="P248" s="97" t="s">
        <v>287</v>
      </c>
      <c r="Q248" s="98" t="s">
        <v>144</v>
      </c>
      <c r="R248" s="99" t="s">
        <v>157</v>
      </c>
      <c r="S248" s="99" t="s">
        <v>157</v>
      </c>
      <c r="T248" s="97" t="s">
        <v>157</v>
      </c>
      <c r="U248" s="105"/>
      <c r="V248" s="90">
        <v>1</v>
      </c>
      <c r="W248" s="94"/>
    </row>
    <row r="249" spans="2:23" s="88" customFormat="1" ht="138" customHeight="1" x14ac:dyDescent="0.4">
      <c r="B249" s="89">
        <v>239</v>
      </c>
      <c r="C249" s="59" t="s">
        <v>214</v>
      </c>
      <c r="D249" s="90" t="s">
        <v>157</v>
      </c>
      <c r="E249" s="91" t="s">
        <v>252</v>
      </c>
      <c r="F249" s="92" t="s">
        <v>254</v>
      </c>
      <c r="G249" s="89">
        <v>1</v>
      </c>
      <c r="H249" s="63">
        <v>148</v>
      </c>
      <c r="I249" s="120" t="str">
        <f ca="1">IF(I113="","",LEFT(I113,4)&amp;"/"&amp;MID(I113,5,2)&amp;"/"&amp;RIGHT(I113,2))</f>
        <v/>
      </c>
      <c r="J249" s="94"/>
      <c r="K249" s="95" t="s">
        <v>215</v>
      </c>
      <c r="L249" s="89" t="s">
        <v>141</v>
      </c>
      <c r="M249" s="103" t="s">
        <v>393</v>
      </c>
      <c r="N249" s="96"/>
      <c r="O249" s="68">
        <v>10</v>
      </c>
      <c r="P249" s="97" t="s">
        <v>287</v>
      </c>
      <c r="Q249" s="98" t="s">
        <v>144</v>
      </c>
      <c r="R249" s="99" t="s">
        <v>157</v>
      </c>
      <c r="S249" s="99" t="s">
        <v>157</v>
      </c>
      <c r="T249" s="97" t="s">
        <v>157</v>
      </c>
      <c r="U249" s="105"/>
      <c r="V249" s="90">
        <v>1</v>
      </c>
      <c r="W249" s="94"/>
    </row>
    <row r="250" spans="2:23" s="88" customFormat="1" ht="56.25" x14ac:dyDescent="0.4">
      <c r="B250" s="89">
        <v>240</v>
      </c>
      <c r="C250" s="59" t="s">
        <v>216</v>
      </c>
      <c r="D250" s="90" t="s">
        <v>157</v>
      </c>
      <c r="E250" s="91" t="s">
        <v>205</v>
      </c>
      <c r="F250" s="92" t="s">
        <v>254</v>
      </c>
      <c r="G250" s="89">
        <v>1</v>
      </c>
      <c r="H250" s="63">
        <v>149</v>
      </c>
      <c r="I250" s="120" t="str">
        <f ca="1">LEFT(I110,4)&amp;"/"&amp;MID(I110,5,2)&amp;"/"&amp;RIGHT(I110,2)</f>
        <v>0//0</v>
      </c>
      <c r="J250" s="94"/>
      <c r="K250" s="95" t="s">
        <v>215</v>
      </c>
      <c r="L250" s="89" t="s">
        <v>141</v>
      </c>
      <c r="M250" s="103" t="s">
        <v>394</v>
      </c>
      <c r="N250" s="96"/>
      <c r="O250" s="68">
        <v>10</v>
      </c>
      <c r="P250" s="97" t="s">
        <v>287</v>
      </c>
      <c r="Q250" s="98" t="s">
        <v>144</v>
      </c>
      <c r="R250" s="99" t="s">
        <v>157</v>
      </c>
      <c r="S250" s="99" t="s">
        <v>157</v>
      </c>
      <c r="T250" s="97" t="s">
        <v>157</v>
      </c>
      <c r="U250" s="105"/>
      <c r="V250" s="90">
        <v>1</v>
      </c>
      <c r="W250" s="94"/>
    </row>
    <row r="251" spans="2:23" s="88" customFormat="1" ht="53.25" customHeight="1" x14ac:dyDescent="0.4">
      <c r="B251" s="89">
        <v>241</v>
      </c>
      <c r="C251" s="59" t="s">
        <v>217</v>
      </c>
      <c r="D251" s="90" t="s">
        <v>157</v>
      </c>
      <c r="E251" s="91" t="s">
        <v>205</v>
      </c>
      <c r="F251" s="92" t="s">
        <v>254</v>
      </c>
      <c r="G251" s="89">
        <v>1</v>
      </c>
      <c r="H251" s="63">
        <v>150</v>
      </c>
      <c r="I251" s="120">
        <v>401768</v>
      </c>
      <c r="J251" s="121"/>
      <c r="K251" s="95" t="s">
        <v>218</v>
      </c>
      <c r="L251" s="89" t="s">
        <v>141</v>
      </c>
      <c r="M251" s="59" t="s">
        <v>219</v>
      </c>
      <c r="N251" s="96"/>
      <c r="O251" s="68">
        <v>10</v>
      </c>
      <c r="P251" s="97" t="s">
        <v>287</v>
      </c>
      <c r="Q251" s="98" t="s">
        <v>144</v>
      </c>
      <c r="R251" s="99" t="s">
        <v>157</v>
      </c>
      <c r="S251" s="99" t="s">
        <v>157</v>
      </c>
      <c r="T251" s="97" t="s">
        <v>157</v>
      </c>
      <c r="U251" s="105"/>
      <c r="V251" s="90">
        <v>1</v>
      </c>
      <c r="W251" s="121"/>
    </row>
    <row r="252" spans="2:23" s="88" customFormat="1" ht="53.25" customHeight="1" x14ac:dyDescent="0.4">
      <c r="B252" s="89">
        <v>242</v>
      </c>
      <c r="C252" s="107" t="s">
        <v>220</v>
      </c>
      <c r="D252" s="108" t="s">
        <v>157</v>
      </c>
      <c r="E252" s="109" t="s">
        <v>205</v>
      </c>
      <c r="F252" s="110" t="s">
        <v>254</v>
      </c>
      <c r="G252" s="106">
        <v>1</v>
      </c>
      <c r="H252" s="63">
        <v>151</v>
      </c>
      <c r="I252" s="122">
        <v>401768</v>
      </c>
      <c r="J252" s="123"/>
      <c r="K252" s="112" t="s">
        <v>206</v>
      </c>
      <c r="L252" s="106" t="s">
        <v>198</v>
      </c>
      <c r="M252" s="107" t="s">
        <v>219</v>
      </c>
      <c r="N252" s="124"/>
      <c r="O252" s="113">
        <v>10</v>
      </c>
      <c r="P252" s="114" t="s">
        <v>287</v>
      </c>
      <c r="Q252" s="115" t="s">
        <v>144</v>
      </c>
      <c r="R252" s="116" t="s">
        <v>157</v>
      </c>
      <c r="S252" s="116" t="s">
        <v>157</v>
      </c>
      <c r="T252" s="114" t="s">
        <v>157</v>
      </c>
      <c r="U252" s="117"/>
      <c r="V252" s="108">
        <v>1</v>
      </c>
      <c r="W252" s="123"/>
    </row>
    <row r="253" spans="2:23" ht="38.25" thickBot="1" x14ac:dyDescent="0.45">
      <c r="B253" s="58"/>
      <c r="C253" s="168" t="s">
        <v>395</v>
      </c>
      <c r="D253" s="169"/>
      <c r="E253" s="170"/>
      <c r="F253" s="171"/>
      <c r="G253" s="172"/>
      <c r="H253" s="173"/>
      <c r="I253" s="174"/>
      <c r="J253" s="175"/>
      <c r="K253" s="176"/>
      <c r="L253" s="172" t="s">
        <v>395</v>
      </c>
      <c r="M253" s="173" t="s">
        <v>395</v>
      </c>
      <c r="N253" s="177"/>
      <c r="O253" s="178" t="s">
        <v>395</v>
      </c>
      <c r="P253" s="179" t="s">
        <v>395</v>
      </c>
      <c r="Q253" s="180" t="s">
        <v>395</v>
      </c>
      <c r="R253" s="181" t="s">
        <v>395</v>
      </c>
      <c r="S253" s="181" t="s">
        <v>395</v>
      </c>
      <c r="T253" s="179" t="s">
        <v>395</v>
      </c>
      <c r="U253" s="182" t="s">
        <v>395</v>
      </c>
      <c r="V253" s="183" t="s">
        <v>395</v>
      </c>
      <c r="W253" s="175"/>
    </row>
  </sheetData>
  <autoFilter ref="A9:W253">
    <filterColumn colId="14" showButton="0"/>
    <filterColumn colId="16" showButton="0"/>
    <filterColumn colId="17" showButton="0"/>
    <filterColumn colId="18" showButton="0"/>
  </autoFilter>
  <mergeCells count="5">
    <mergeCell ref="E8:J8"/>
    <mergeCell ref="K8:N8"/>
    <mergeCell ref="O8:W8"/>
    <mergeCell ref="O9:P9"/>
    <mergeCell ref="Q9:T9"/>
  </mergeCells>
  <phoneticPr fontId="1"/>
  <pageMargins left="0.2" right="0.2" top="0.32" bottom="0.35" header="0.31496062992125984" footer="0.31496062992125984"/>
  <pageSetup paperSize="8" scale="46" fitToHeight="0" orientation="landscape" r:id="rId1"/>
  <rowBreaks count="4" manualBreakCount="4">
    <brk id="41" min="1" max="23" man="1"/>
    <brk id="74" min="1" max="23" man="1"/>
    <brk id="101" min="1" max="23" man="1"/>
    <brk id="164" min="1" max="2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218"/>
  <sheetViews>
    <sheetView topLeftCell="A11" zoomScale="80" zoomScaleNormal="80" workbookViewId="0">
      <selection activeCell="A11" sqref="A11"/>
    </sheetView>
  </sheetViews>
  <sheetFormatPr defaultRowHeight="18.75" x14ac:dyDescent="0.4"/>
  <cols>
    <col min="1" max="1" width="40.125" style="184" bestFit="1" customWidth="1"/>
    <col min="2" max="2" width="16.25" style="184" customWidth="1"/>
    <col min="3" max="3" width="10.25" style="184" bestFit="1" customWidth="1"/>
    <col min="4" max="4" width="28.125" style="184" customWidth="1"/>
    <col min="5" max="5" width="52.25" style="190" customWidth="1"/>
    <col min="6" max="6" width="3" style="190" customWidth="1"/>
    <col min="7" max="7" width="43.875" style="184" customWidth="1"/>
    <col min="8" max="8" width="28.5" style="184" customWidth="1"/>
    <col min="9" max="9" width="3" style="190" customWidth="1"/>
    <col min="10" max="10" width="26.125" style="190" customWidth="1"/>
    <col min="11" max="11" width="28.125" style="190" customWidth="1"/>
    <col min="12" max="16384" width="9" style="190"/>
  </cols>
  <sheetData>
    <row r="1" spans="1:1" hidden="1" x14ac:dyDescent="0.4"/>
    <row r="2" spans="1:1" hidden="1" x14ac:dyDescent="0.4"/>
    <row r="3" spans="1:1" hidden="1" x14ac:dyDescent="0.4"/>
    <row r="4" spans="1:1" hidden="1" x14ac:dyDescent="0.4"/>
    <row r="5" spans="1:1" hidden="1" x14ac:dyDescent="0.4"/>
    <row r="6" spans="1:1" hidden="1" x14ac:dyDescent="0.4"/>
    <row r="7" spans="1:1" hidden="1" x14ac:dyDescent="0.4"/>
    <row r="8" spans="1:1" hidden="1" x14ac:dyDescent="0.4"/>
    <row r="9" spans="1:1" hidden="1" x14ac:dyDescent="0.4"/>
    <row r="10" spans="1:1" hidden="1" x14ac:dyDescent="0.4"/>
    <row r="12" spans="1:1" x14ac:dyDescent="0.4">
      <c r="A12" s="184" t="s">
        <v>396</v>
      </c>
    </row>
    <row r="16" spans="1:1" ht="19.5" thickBot="1" x14ac:dyDescent="0.45"/>
    <row r="17" spans="1:11" ht="36.75" thickBot="1" x14ac:dyDescent="0.45">
      <c r="A17" s="185" t="s">
        <v>105</v>
      </c>
      <c r="B17" s="186" t="s">
        <v>397</v>
      </c>
      <c r="C17" s="187" t="s">
        <v>398</v>
      </c>
      <c r="D17" s="188" t="s">
        <v>399</v>
      </c>
      <c r="E17" s="189" t="s">
        <v>400</v>
      </c>
      <c r="G17" s="191" t="s">
        <v>401</v>
      </c>
      <c r="H17" s="192" t="s">
        <v>402</v>
      </c>
      <c r="J17" s="191" t="s">
        <v>105</v>
      </c>
      <c r="K17" s="192" t="s">
        <v>403</v>
      </c>
    </row>
    <row r="18" spans="1:11" x14ac:dyDescent="0.4">
      <c r="A18" s="193" t="s">
        <v>162</v>
      </c>
      <c r="B18" s="194" t="s">
        <v>404</v>
      </c>
      <c r="C18" s="194" t="s">
        <v>146</v>
      </c>
      <c r="D18" s="195"/>
      <c r="E18" s="196" t="s">
        <v>405</v>
      </c>
      <c r="G18" s="192" t="s">
        <v>406</v>
      </c>
      <c r="H18" s="197"/>
      <c r="J18" s="192"/>
      <c r="K18" s="197"/>
    </row>
    <row r="19" spans="1:11" x14ac:dyDescent="0.4">
      <c r="A19" s="198" t="s">
        <v>167</v>
      </c>
      <c r="B19" s="192" t="s">
        <v>404</v>
      </c>
      <c r="C19" s="192" t="s">
        <v>146</v>
      </c>
      <c r="D19" s="237"/>
      <c r="E19" s="200" t="s">
        <v>407</v>
      </c>
      <c r="G19" s="192" t="s">
        <v>408</v>
      </c>
      <c r="H19" s="199"/>
      <c r="J19" s="192"/>
      <c r="K19" s="199"/>
    </row>
    <row r="20" spans="1:11" ht="168.75" x14ac:dyDescent="0.4">
      <c r="A20" s="198" t="s">
        <v>187</v>
      </c>
      <c r="B20" s="192" t="s">
        <v>404</v>
      </c>
      <c r="C20" s="192" t="s">
        <v>146</v>
      </c>
      <c r="D20" s="238"/>
      <c r="E20" s="201" t="s">
        <v>479</v>
      </c>
      <c r="G20" s="192" t="s">
        <v>409</v>
      </c>
      <c r="H20" s="199"/>
      <c r="J20" s="192"/>
      <c r="K20" s="199"/>
    </row>
    <row r="21" spans="1:11" x14ac:dyDescent="0.4">
      <c r="A21" s="198" t="s">
        <v>191</v>
      </c>
      <c r="B21" s="192" t="s">
        <v>404</v>
      </c>
      <c r="C21" s="192" t="s">
        <v>146</v>
      </c>
      <c r="D21" s="199"/>
      <c r="E21" s="200" t="s">
        <v>476</v>
      </c>
      <c r="G21" s="192" t="s">
        <v>410</v>
      </c>
      <c r="H21" s="199"/>
      <c r="J21" s="192"/>
      <c r="K21" s="199"/>
    </row>
    <row r="22" spans="1:11" ht="19.5" thickBot="1" x14ac:dyDescent="0.45">
      <c r="A22" s="202" t="s">
        <v>211</v>
      </c>
      <c r="B22" s="203" t="s">
        <v>404</v>
      </c>
      <c r="C22" s="203" t="s">
        <v>146</v>
      </c>
      <c r="D22" s="204"/>
      <c r="E22" s="205" t="s">
        <v>411</v>
      </c>
      <c r="J22" s="192"/>
      <c r="K22" s="197"/>
    </row>
    <row r="23" spans="1:11" x14ac:dyDescent="0.4">
      <c r="A23" s="193" t="s">
        <v>162</v>
      </c>
      <c r="B23" s="194" t="s">
        <v>412</v>
      </c>
      <c r="C23" s="194" t="s">
        <v>222</v>
      </c>
      <c r="D23" s="195"/>
      <c r="E23" s="196" t="s">
        <v>405</v>
      </c>
      <c r="J23" s="192"/>
      <c r="K23" s="199"/>
    </row>
    <row r="24" spans="1:11" x14ac:dyDescent="0.4">
      <c r="A24" s="198" t="s">
        <v>225</v>
      </c>
      <c r="B24" s="192" t="s">
        <v>412</v>
      </c>
      <c r="C24" s="192" t="s">
        <v>222</v>
      </c>
      <c r="D24" s="237"/>
      <c r="E24" s="200" t="s">
        <v>407</v>
      </c>
      <c r="G24" s="191" t="s">
        <v>413</v>
      </c>
      <c r="H24" s="192" t="s">
        <v>402</v>
      </c>
      <c r="J24" s="192"/>
      <c r="K24" s="199"/>
    </row>
    <row r="25" spans="1:11" ht="168.75" x14ac:dyDescent="0.4">
      <c r="A25" s="198" t="s">
        <v>187</v>
      </c>
      <c r="B25" s="192" t="s">
        <v>412</v>
      </c>
      <c r="C25" s="192" t="s">
        <v>222</v>
      </c>
      <c r="D25" s="238"/>
      <c r="E25" s="201" t="s">
        <v>479</v>
      </c>
      <c r="G25" s="192" t="s">
        <v>406</v>
      </c>
      <c r="H25" s="197"/>
      <c r="J25" s="192"/>
      <c r="K25" s="199"/>
    </row>
    <row r="26" spans="1:11" ht="19.5" thickBot="1" x14ac:dyDescent="0.45">
      <c r="A26" s="202" t="s">
        <v>243</v>
      </c>
      <c r="B26" s="203" t="s">
        <v>412</v>
      </c>
      <c r="C26" s="203" t="s">
        <v>222</v>
      </c>
      <c r="D26" s="204"/>
      <c r="E26" s="205" t="s">
        <v>411</v>
      </c>
      <c r="G26" s="192" t="s">
        <v>408</v>
      </c>
      <c r="H26" s="199"/>
      <c r="J26" s="192"/>
      <c r="K26" s="197"/>
    </row>
    <row r="27" spans="1:11" x14ac:dyDescent="0.4">
      <c r="A27" s="193" t="s">
        <v>162</v>
      </c>
      <c r="B27" s="194" t="s">
        <v>414</v>
      </c>
      <c r="C27" s="194" t="s">
        <v>245</v>
      </c>
      <c r="D27" s="195"/>
      <c r="E27" s="196" t="s">
        <v>477</v>
      </c>
      <c r="G27" s="192" t="s">
        <v>409</v>
      </c>
      <c r="H27" s="199"/>
      <c r="J27" s="192"/>
      <c r="K27" s="199"/>
    </row>
    <row r="28" spans="1:11" x14ac:dyDescent="0.4">
      <c r="A28" s="198" t="s">
        <v>225</v>
      </c>
      <c r="B28" s="192" t="s">
        <v>414</v>
      </c>
      <c r="C28" s="192" t="s">
        <v>245</v>
      </c>
      <c r="D28" s="237"/>
      <c r="E28" s="200" t="s">
        <v>407</v>
      </c>
      <c r="G28" s="192" t="s">
        <v>410</v>
      </c>
      <c r="H28" s="199"/>
      <c r="J28" s="192"/>
      <c r="K28" s="199"/>
    </row>
    <row r="29" spans="1:11" ht="168.75" x14ac:dyDescent="0.4">
      <c r="A29" s="198" t="s">
        <v>187</v>
      </c>
      <c r="B29" s="192" t="s">
        <v>414</v>
      </c>
      <c r="C29" s="192" t="s">
        <v>245</v>
      </c>
      <c r="D29" s="238"/>
      <c r="E29" s="201" t="s">
        <v>479</v>
      </c>
      <c r="J29" s="192"/>
      <c r="K29" s="199"/>
    </row>
    <row r="30" spans="1:11" ht="19.5" thickBot="1" x14ac:dyDescent="0.45">
      <c r="A30" s="202" t="s">
        <v>243</v>
      </c>
      <c r="B30" s="203" t="s">
        <v>414</v>
      </c>
      <c r="C30" s="203" t="s">
        <v>245</v>
      </c>
      <c r="D30" s="204"/>
      <c r="E30" s="205" t="s">
        <v>411</v>
      </c>
      <c r="J30" s="192"/>
      <c r="K30" s="197"/>
    </row>
    <row r="31" spans="1:11" x14ac:dyDescent="0.4">
      <c r="A31" s="193" t="s">
        <v>162</v>
      </c>
      <c r="B31" s="194" t="s">
        <v>415</v>
      </c>
      <c r="C31" s="194" t="s">
        <v>254</v>
      </c>
      <c r="D31" s="195"/>
      <c r="E31" s="196" t="s">
        <v>405</v>
      </c>
      <c r="G31" s="191" t="s">
        <v>416</v>
      </c>
      <c r="H31" s="192" t="s">
        <v>402</v>
      </c>
      <c r="J31" s="192"/>
      <c r="K31" s="199"/>
    </row>
    <row r="32" spans="1:11" x14ac:dyDescent="0.4">
      <c r="A32" s="198" t="s">
        <v>225</v>
      </c>
      <c r="B32" s="192" t="s">
        <v>415</v>
      </c>
      <c r="C32" s="192" t="s">
        <v>254</v>
      </c>
      <c r="D32" s="237"/>
      <c r="E32" s="200" t="s">
        <v>407</v>
      </c>
      <c r="G32" s="192" t="s">
        <v>406</v>
      </c>
      <c r="H32" s="197"/>
      <c r="J32" s="192"/>
      <c r="K32" s="199"/>
    </row>
    <row r="33" spans="1:8" ht="168.75" x14ac:dyDescent="0.4">
      <c r="A33" s="198" t="s">
        <v>187</v>
      </c>
      <c r="B33" s="192" t="s">
        <v>415</v>
      </c>
      <c r="C33" s="192" t="s">
        <v>254</v>
      </c>
      <c r="D33" s="238"/>
      <c r="E33" s="201" t="s">
        <v>479</v>
      </c>
      <c r="G33" s="192" t="s">
        <v>408</v>
      </c>
      <c r="H33" s="199"/>
    </row>
    <row r="34" spans="1:8" ht="131.25" x14ac:dyDescent="0.4">
      <c r="A34" s="198" t="s">
        <v>262</v>
      </c>
      <c r="B34" s="192" t="s">
        <v>415</v>
      </c>
      <c r="C34" s="192" t="s">
        <v>254</v>
      </c>
      <c r="D34" s="199" t="s">
        <v>489</v>
      </c>
      <c r="E34" s="201" t="s">
        <v>469</v>
      </c>
      <c r="G34" s="192" t="s">
        <v>417</v>
      </c>
      <c r="H34" s="199"/>
    </row>
    <row r="35" spans="1:8" ht="112.5" x14ac:dyDescent="0.4">
      <c r="A35" s="198" t="s">
        <v>266</v>
      </c>
      <c r="B35" s="192" t="s">
        <v>415</v>
      </c>
      <c r="C35" s="192" t="s">
        <v>254</v>
      </c>
      <c r="D35" s="199" t="s">
        <v>490</v>
      </c>
      <c r="E35" s="201" t="s">
        <v>491</v>
      </c>
    </row>
    <row r="36" spans="1:8" x14ac:dyDescent="0.4">
      <c r="A36" s="198" t="s">
        <v>268</v>
      </c>
      <c r="B36" s="192" t="s">
        <v>415</v>
      </c>
      <c r="C36" s="192" t="s">
        <v>254</v>
      </c>
      <c r="D36" s="197"/>
      <c r="E36" s="200" t="s">
        <v>405</v>
      </c>
    </row>
    <row r="37" spans="1:8" x14ac:dyDescent="0.4">
      <c r="A37" s="198" t="s">
        <v>270</v>
      </c>
      <c r="B37" s="192" t="s">
        <v>415</v>
      </c>
      <c r="C37" s="192" t="s">
        <v>254</v>
      </c>
      <c r="D37" s="197"/>
      <c r="E37" s="200" t="s">
        <v>405</v>
      </c>
      <c r="G37" s="191" t="s">
        <v>418</v>
      </c>
      <c r="H37" s="192" t="s">
        <v>402</v>
      </c>
    </row>
    <row r="38" spans="1:8" x14ac:dyDescent="0.4">
      <c r="A38" s="198" t="s">
        <v>272</v>
      </c>
      <c r="B38" s="192" t="s">
        <v>415</v>
      </c>
      <c r="C38" s="192" t="s">
        <v>254</v>
      </c>
      <c r="D38" s="197"/>
      <c r="E38" s="200" t="s">
        <v>405</v>
      </c>
      <c r="G38" s="192" t="s">
        <v>406</v>
      </c>
      <c r="H38" s="197"/>
    </row>
    <row r="39" spans="1:8" x14ac:dyDescent="0.4">
      <c r="A39" s="198" t="s">
        <v>274</v>
      </c>
      <c r="B39" s="192" t="s">
        <v>415</v>
      </c>
      <c r="C39" s="192" t="s">
        <v>254</v>
      </c>
      <c r="D39" s="197"/>
      <c r="E39" s="200" t="s">
        <v>405</v>
      </c>
      <c r="G39" s="192" t="s">
        <v>419</v>
      </c>
      <c r="H39" s="197"/>
    </row>
    <row r="40" spans="1:8" x14ac:dyDescent="0.4">
      <c r="A40" s="198" t="s">
        <v>276</v>
      </c>
      <c r="B40" s="192" t="s">
        <v>415</v>
      </c>
      <c r="C40" s="192" t="s">
        <v>254</v>
      </c>
      <c r="D40" s="197"/>
      <c r="E40" s="200" t="s">
        <v>405</v>
      </c>
      <c r="G40" s="192" t="s">
        <v>408</v>
      </c>
      <c r="H40" s="199"/>
    </row>
    <row r="41" spans="1:8" x14ac:dyDescent="0.4">
      <c r="A41" s="198" t="s">
        <v>278</v>
      </c>
      <c r="B41" s="192" t="s">
        <v>415</v>
      </c>
      <c r="C41" s="192" t="s">
        <v>254</v>
      </c>
      <c r="D41" s="197"/>
      <c r="E41" s="200" t="s">
        <v>405</v>
      </c>
      <c r="G41" s="192" t="s">
        <v>409</v>
      </c>
      <c r="H41" s="199"/>
    </row>
    <row r="42" spans="1:8" x14ac:dyDescent="0.4">
      <c r="A42" s="198" t="s">
        <v>280</v>
      </c>
      <c r="B42" s="192" t="s">
        <v>415</v>
      </c>
      <c r="C42" s="192" t="s">
        <v>254</v>
      </c>
      <c r="D42" s="197"/>
      <c r="E42" s="200" t="s">
        <v>405</v>
      </c>
      <c r="G42" s="192" t="s">
        <v>410</v>
      </c>
      <c r="H42" s="199"/>
    </row>
    <row r="43" spans="1:8" x14ac:dyDescent="0.4">
      <c r="A43" s="198" t="s">
        <v>282</v>
      </c>
      <c r="B43" s="192" t="s">
        <v>415</v>
      </c>
      <c r="C43" s="192" t="s">
        <v>254</v>
      </c>
      <c r="D43" s="197"/>
      <c r="E43" s="200" t="s">
        <v>405</v>
      </c>
    </row>
    <row r="44" spans="1:8" x14ac:dyDescent="0.4">
      <c r="A44" s="198" t="s">
        <v>284</v>
      </c>
      <c r="B44" s="192" t="s">
        <v>415</v>
      </c>
      <c r="C44" s="192" t="s">
        <v>254</v>
      </c>
      <c r="D44" s="197"/>
      <c r="E44" s="200" t="s">
        <v>405</v>
      </c>
    </row>
    <row r="45" spans="1:8" x14ac:dyDescent="0.4">
      <c r="A45" s="198" t="s">
        <v>286</v>
      </c>
      <c r="B45" s="192" t="s">
        <v>415</v>
      </c>
      <c r="C45" s="192" t="s">
        <v>254</v>
      </c>
      <c r="D45" s="197"/>
      <c r="E45" s="200" t="s">
        <v>405</v>
      </c>
      <c r="G45" s="191" t="s">
        <v>420</v>
      </c>
      <c r="H45" s="192" t="s">
        <v>402</v>
      </c>
    </row>
    <row r="46" spans="1:8" ht="19.5" thickBot="1" x14ac:dyDescent="0.45">
      <c r="A46" s="202" t="s">
        <v>243</v>
      </c>
      <c r="B46" s="203" t="s">
        <v>415</v>
      </c>
      <c r="C46" s="203" t="s">
        <v>254</v>
      </c>
      <c r="D46" s="204"/>
      <c r="E46" s="205" t="s">
        <v>411</v>
      </c>
      <c r="G46" s="192" t="s">
        <v>406</v>
      </c>
      <c r="H46" s="197"/>
    </row>
    <row r="47" spans="1:8" x14ac:dyDescent="0.4">
      <c r="G47" s="192" t="s">
        <v>421</v>
      </c>
      <c r="H47" s="197"/>
    </row>
    <row r="48" spans="1:8" x14ac:dyDescent="0.4">
      <c r="G48" s="192" t="s">
        <v>408</v>
      </c>
      <c r="H48" s="199"/>
    </row>
    <row r="49" spans="7:8" x14ac:dyDescent="0.4">
      <c r="G49" s="192" t="s">
        <v>229</v>
      </c>
      <c r="H49" s="199"/>
    </row>
    <row r="50" spans="7:8" x14ac:dyDescent="0.4">
      <c r="G50" s="192" t="s">
        <v>422</v>
      </c>
      <c r="H50" s="199"/>
    </row>
    <row r="51" spans="7:8" x14ac:dyDescent="0.4">
      <c r="G51" s="192" t="s">
        <v>423</v>
      </c>
      <c r="H51" s="199"/>
    </row>
    <row r="52" spans="7:8" x14ac:dyDescent="0.4">
      <c r="G52" s="192" t="s">
        <v>424</v>
      </c>
      <c r="H52" s="199"/>
    </row>
    <row r="53" spans="7:8" x14ac:dyDescent="0.4">
      <c r="G53" s="192" t="s">
        <v>425</v>
      </c>
      <c r="H53" s="199"/>
    </row>
    <row r="54" spans="7:8" x14ac:dyDescent="0.4">
      <c r="G54" s="192" t="s">
        <v>426</v>
      </c>
      <c r="H54" s="199"/>
    </row>
    <row r="55" spans="7:8" x14ac:dyDescent="0.4">
      <c r="G55" s="192" t="s">
        <v>427</v>
      </c>
      <c r="H55" s="199"/>
    </row>
    <row r="56" spans="7:8" x14ac:dyDescent="0.4">
      <c r="G56" s="192" t="s">
        <v>428</v>
      </c>
      <c r="H56" s="199"/>
    </row>
    <row r="59" spans="7:8" x14ac:dyDescent="0.4">
      <c r="G59" s="191" t="s">
        <v>429</v>
      </c>
      <c r="H59" s="192" t="s">
        <v>402</v>
      </c>
    </row>
    <row r="60" spans="7:8" x14ac:dyDescent="0.4">
      <c r="G60" s="192" t="s">
        <v>406</v>
      </c>
      <c r="H60" s="197"/>
    </row>
    <row r="61" spans="7:8" x14ac:dyDescent="0.4">
      <c r="G61" s="192" t="s">
        <v>421</v>
      </c>
      <c r="H61" s="197"/>
    </row>
    <row r="62" spans="7:8" x14ac:dyDescent="0.4">
      <c r="G62" s="192" t="s">
        <v>408</v>
      </c>
      <c r="H62" s="199"/>
    </row>
    <row r="63" spans="7:8" x14ac:dyDescent="0.4">
      <c r="G63" s="192" t="s">
        <v>430</v>
      </c>
      <c r="H63" s="199"/>
    </row>
    <row r="66" spans="7:8" x14ac:dyDescent="0.4">
      <c r="G66" s="191" t="s">
        <v>431</v>
      </c>
      <c r="H66" s="192" t="s">
        <v>402</v>
      </c>
    </row>
    <row r="67" spans="7:8" x14ac:dyDescent="0.4">
      <c r="G67" s="192" t="s">
        <v>406</v>
      </c>
      <c r="H67" s="197"/>
    </row>
    <row r="68" spans="7:8" x14ac:dyDescent="0.4">
      <c r="G68" s="192" t="s">
        <v>421</v>
      </c>
      <c r="H68" s="197"/>
    </row>
    <row r="69" spans="7:8" x14ac:dyDescent="0.4">
      <c r="G69" s="192" t="s">
        <v>408</v>
      </c>
      <c r="H69" s="199"/>
    </row>
    <row r="70" spans="7:8" x14ac:dyDescent="0.4">
      <c r="G70" s="192" t="s">
        <v>229</v>
      </c>
      <c r="H70" s="199"/>
    </row>
    <row r="71" spans="7:8" x14ac:dyDescent="0.4">
      <c r="G71" s="192" t="s">
        <v>422</v>
      </c>
      <c r="H71" s="199"/>
    </row>
    <row r="72" spans="7:8" x14ac:dyDescent="0.4">
      <c r="G72" s="192" t="s">
        <v>423</v>
      </c>
      <c r="H72" s="199"/>
    </row>
    <row r="73" spans="7:8" x14ac:dyDescent="0.4">
      <c r="G73" s="192" t="s">
        <v>425</v>
      </c>
      <c r="H73" s="199"/>
    </row>
    <row r="74" spans="7:8" x14ac:dyDescent="0.4">
      <c r="G74" s="192" t="s">
        <v>432</v>
      </c>
      <c r="H74" s="199"/>
    </row>
    <row r="77" spans="7:8" x14ac:dyDescent="0.4">
      <c r="G77" s="191" t="s">
        <v>433</v>
      </c>
      <c r="H77" s="192" t="s">
        <v>402</v>
      </c>
    </row>
    <row r="78" spans="7:8" x14ac:dyDescent="0.4">
      <c r="G78" s="192" t="s">
        <v>406</v>
      </c>
      <c r="H78" s="197"/>
    </row>
    <row r="79" spans="7:8" x14ac:dyDescent="0.4">
      <c r="G79" s="192" t="s">
        <v>421</v>
      </c>
      <c r="H79" s="197"/>
    </row>
    <row r="80" spans="7:8" x14ac:dyDescent="0.4">
      <c r="G80" s="192" t="s">
        <v>408</v>
      </c>
      <c r="H80" s="199"/>
    </row>
    <row r="81" spans="7:8" x14ac:dyDescent="0.4">
      <c r="G81" s="192" t="s">
        <v>229</v>
      </c>
      <c r="H81" s="199"/>
    </row>
    <row r="82" spans="7:8" x14ac:dyDescent="0.4">
      <c r="G82" s="192" t="s">
        <v>422</v>
      </c>
      <c r="H82" s="199"/>
    </row>
    <row r="83" spans="7:8" x14ac:dyDescent="0.4">
      <c r="G83" s="192" t="s">
        <v>430</v>
      </c>
      <c r="H83" s="199"/>
    </row>
    <row r="86" spans="7:8" x14ac:dyDescent="0.4">
      <c r="G86" s="191" t="s">
        <v>434</v>
      </c>
      <c r="H86" s="192" t="s">
        <v>402</v>
      </c>
    </row>
    <row r="87" spans="7:8" x14ac:dyDescent="0.4">
      <c r="G87" s="192" t="s">
        <v>406</v>
      </c>
      <c r="H87" s="197"/>
    </row>
    <row r="88" spans="7:8" x14ac:dyDescent="0.4">
      <c r="G88" s="192" t="s">
        <v>421</v>
      </c>
      <c r="H88" s="197"/>
    </row>
    <row r="89" spans="7:8" x14ac:dyDescent="0.4">
      <c r="G89" s="192" t="s">
        <v>408</v>
      </c>
      <c r="H89" s="199"/>
    </row>
    <row r="90" spans="7:8" x14ac:dyDescent="0.4">
      <c r="G90" s="192" t="s">
        <v>229</v>
      </c>
      <c r="H90" s="199"/>
    </row>
    <row r="91" spans="7:8" x14ac:dyDescent="0.4">
      <c r="G91" s="192" t="s">
        <v>422</v>
      </c>
      <c r="H91" s="199"/>
    </row>
    <row r="92" spans="7:8" x14ac:dyDescent="0.4">
      <c r="G92" s="192" t="s">
        <v>423</v>
      </c>
      <c r="H92" s="199"/>
    </row>
    <row r="93" spans="7:8" x14ac:dyDescent="0.4">
      <c r="G93" s="192" t="s">
        <v>426</v>
      </c>
      <c r="H93" s="199"/>
    </row>
    <row r="94" spans="7:8" x14ac:dyDescent="0.4">
      <c r="G94" s="192" t="s">
        <v>427</v>
      </c>
      <c r="H94" s="199"/>
    </row>
    <row r="97" spans="7:8" x14ac:dyDescent="0.4">
      <c r="G97" s="191" t="s">
        <v>435</v>
      </c>
      <c r="H97" s="192" t="s">
        <v>402</v>
      </c>
    </row>
    <row r="98" spans="7:8" x14ac:dyDescent="0.4">
      <c r="G98" s="192" t="s">
        <v>406</v>
      </c>
      <c r="H98" s="197"/>
    </row>
    <row r="99" spans="7:8" x14ac:dyDescent="0.4">
      <c r="G99" s="192" t="s">
        <v>408</v>
      </c>
      <c r="H99" s="199"/>
    </row>
    <row r="100" spans="7:8" x14ac:dyDescent="0.4">
      <c r="G100" s="192" t="s">
        <v>229</v>
      </c>
      <c r="H100" s="199"/>
    </row>
    <row r="101" spans="7:8" x14ac:dyDescent="0.4">
      <c r="G101" s="192" t="s">
        <v>423</v>
      </c>
      <c r="H101" s="199"/>
    </row>
    <row r="102" spans="7:8" x14ac:dyDescent="0.4">
      <c r="G102" s="192" t="s">
        <v>436</v>
      </c>
      <c r="H102" s="199"/>
    </row>
    <row r="103" spans="7:8" x14ac:dyDescent="0.4">
      <c r="G103" s="192" t="s">
        <v>425</v>
      </c>
      <c r="H103" s="199"/>
    </row>
    <row r="104" spans="7:8" x14ac:dyDescent="0.4">
      <c r="G104" s="192" t="s">
        <v>426</v>
      </c>
      <c r="H104" s="199"/>
    </row>
    <row r="105" spans="7:8" x14ac:dyDescent="0.4">
      <c r="G105" s="192" t="s">
        <v>427</v>
      </c>
      <c r="H105" s="199"/>
    </row>
    <row r="108" spans="7:8" x14ac:dyDescent="0.4">
      <c r="G108" s="191" t="s">
        <v>437</v>
      </c>
      <c r="H108" s="192" t="s">
        <v>402</v>
      </c>
    </row>
    <row r="109" spans="7:8" x14ac:dyDescent="0.4">
      <c r="G109" s="192" t="s">
        <v>406</v>
      </c>
      <c r="H109" s="197"/>
    </row>
    <row r="110" spans="7:8" x14ac:dyDescent="0.4">
      <c r="G110" s="192" t="s">
        <v>408</v>
      </c>
      <c r="H110" s="199"/>
    </row>
    <row r="111" spans="7:8" x14ac:dyDescent="0.4">
      <c r="G111" s="192" t="s">
        <v>229</v>
      </c>
      <c r="H111" s="199"/>
    </row>
    <row r="112" spans="7:8" x14ac:dyDescent="0.4">
      <c r="G112" s="192" t="s">
        <v>425</v>
      </c>
      <c r="H112" s="199"/>
    </row>
    <row r="113" spans="7:8" x14ac:dyDescent="0.4">
      <c r="G113" s="192" t="s">
        <v>432</v>
      </c>
      <c r="H113" s="199"/>
    </row>
    <row r="114" spans="7:8" x14ac:dyDescent="0.4">
      <c r="G114" s="192" t="s">
        <v>426</v>
      </c>
      <c r="H114" s="199"/>
    </row>
    <row r="115" spans="7:8" x14ac:dyDescent="0.4">
      <c r="G115" s="192" t="s">
        <v>427</v>
      </c>
      <c r="H115" s="199"/>
    </row>
    <row r="118" spans="7:8" x14ac:dyDescent="0.4">
      <c r="G118" s="191" t="s">
        <v>438</v>
      </c>
      <c r="H118" s="192" t="s">
        <v>402</v>
      </c>
    </row>
    <row r="119" spans="7:8" x14ac:dyDescent="0.4">
      <c r="G119" s="192" t="s">
        <v>406</v>
      </c>
      <c r="H119" s="197"/>
    </row>
    <row r="120" spans="7:8" x14ac:dyDescent="0.4">
      <c r="G120" s="192" t="s">
        <v>408</v>
      </c>
      <c r="H120" s="199"/>
    </row>
    <row r="121" spans="7:8" x14ac:dyDescent="0.4">
      <c r="G121" s="192" t="s">
        <v>229</v>
      </c>
      <c r="H121" s="199"/>
    </row>
    <row r="124" spans="7:8" x14ac:dyDescent="0.4">
      <c r="G124" s="191" t="s">
        <v>439</v>
      </c>
      <c r="H124" s="192" t="s">
        <v>402</v>
      </c>
    </row>
    <row r="125" spans="7:8" x14ac:dyDescent="0.4">
      <c r="G125" s="192" t="s">
        <v>406</v>
      </c>
      <c r="H125" s="197"/>
    </row>
    <row r="126" spans="7:8" x14ac:dyDescent="0.4">
      <c r="G126" s="192" t="s">
        <v>408</v>
      </c>
      <c r="H126" s="199"/>
    </row>
    <row r="127" spans="7:8" x14ac:dyDescent="0.4">
      <c r="G127" s="192" t="s">
        <v>440</v>
      </c>
      <c r="H127" s="199"/>
    </row>
    <row r="128" spans="7:8" x14ac:dyDescent="0.4">
      <c r="G128" s="192" t="s">
        <v>441</v>
      </c>
      <c r="H128" s="199"/>
    </row>
    <row r="129" spans="7:8" x14ac:dyDescent="0.4">
      <c r="G129" s="192" t="s">
        <v>442</v>
      </c>
      <c r="H129" s="199"/>
    </row>
    <row r="130" spans="7:8" x14ac:dyDescent="0.4">
      <c r="G130" s="192" t="s">
        <v>443</v>
      </c>
      <c r="H130" s="199"/>
    </row>
    <row r="131" spans="7:8" x14ac:dyDescent="0.4">
      <c r="G131" s="192" t="s">
        <v>444</v>
      </c>
      <c r="H131" s="199"/>
    </row>
    <row r="132" spans="7:8" x14ac:dyDescent="0.4">
      <c r="G132" s="192" t="s">
        <v>445</v>
      </c>
      <c r="H132" s="199"/>
    </row>
    <row r="133" spans="7:8" x14ac:dyDescent="0.4">
      <c r="G133" s="192" t="s">
        <v>446</v>
      </c>
      <c r="H133" s="199"/>
    </row>
    <row r="136" spans="7:8" x14ac:dyDescent="0.4">
      <c r="G136" s="191" t="s">
        <v>447</v>
      </c>
      <c r="H136" s="192" t="s">
        <v>402</v>
      </c>
    </row>
    <row r="137" spans="7:8" x14ac:dyDescent="0.4">
      <c r="G137" s="192" t="s">
        <v>406</v>
      </c>
      <c r="H137" s="197"/>
    </row>
    <row r="138" spans="7:8" x14ac:dyDescent="0.4">
      <c r="G138" s="192" t="s">
        <v>408</v>
      </c>
      <c r="H138" s="199"/>
    </row>
    <row r="139" spans="7:8" x14ac:dyDescent="0.4">
      <c r="G139" s="192" t="s">
        <v>229</v>
      </c>
      <c r="H139" s="199"/>
    </row>
    <row r="140" spans="7:8" x14ac:dyDescent="0.4">
      <c r="G140" s="192" t="s">
        <v>430</v>
      </c>
      <c r="H140" s="199"/>
    </row>
    <row r="143" spans="7:8" x14ac:dyDescent="0.4">
      <c r="G143" s="191" t="s">
        <v>448</v>
      </c>
      <c r="H143" s="192" t="s">
        <v>402</v>
      </c>
    </row>
    <row r="144" spans="7:8" x14ac:dyDescent="0.4">
      <c r="G144" s="192" t="s">
        <v>406</v>
      </c>
      <c r="H144" s="197"/>
    </row>
    <row r="145" spans="7:8" x14ac:dyDescent="0.4">
      <c r="G145" s="192" t="s">
        <v>408</v>
      </c>
      <c r="H145" s="199"/>
    </row>
    <row r="146" spans="7:8" x14ac:dyDescent="0.4">
      <c r="G146" s="192" t="s">
        <v>229</v>
      </c>
      <c r="H146" s="199"/>
    </row>
    <row r="149" spans="7:8" x14ac:dyDescent="0.4">
      <c r="G149" s="191" t="s">
        <v>449</v>
      </c>
      <c r="H149" s="192" t="s">
        <v>402</v>
      </c>
    </row>
    <row r="150" spans="7:8" x14ac:dyDescent="0.4">
      <c r="G150" s="192" t="s">
        <v>406</v>
      </c>
      <c r="H150" s="197"/>
    </row>
    <row r="151" spans="7:8" x14ac:dyDescent="0.4">
      <c r="G151" s="192" t="s">
        <v>408</v>
      </c>
      <c r="H151" s="199"/>
    </row>
    <row r="152" spans="7:8" x14ac:dyDescent="0.4">
      <c r="G152" s="192" t="s">
        <v>229</v>
      </c>
      <c r="H152" s="199"/>
    </row>
    <row r="153" spans="7:8" x14ac:dyDescent="0.4">
      <c r="G153" s="192" t="s">
        <v>426</v>
      </c>
      <c r="H153" s="199"/>
    </row>
    <row r="154" spans="7:8" x14ac:dyDescent="0.4">
      <c r="G154" s="192" t="s">
        <v>427</v>
      </c>
      <c r="H154" s="199"/>
    </row>
    <row r="157" spans="7:8" x14ac:dyDescent="0.4">
      <c r="G157" s="191" t="s">
        <v>450</v>
      </c>
      <c r="H157" s="192" t="s">
        <v>402</v>
      </c>
    </row>
    <row r="158" spans="7:8" x14ac:dyDescent="0.4">
      <c r="G158" s="192" t="s">
        <v>406</v>
      </c>
      <c r="H158" s="197"/>
    </row>
    <row r="159" spans="7:8" x14ac:dyDescent="0.4">
      <c r="G159" s="192" t="s">
        <v>408</v>
      </c>
      <c r="H159" s="199"/>
    </row>
    <row r="160" spans="7:8" x14ac:dyDescent="0.4">
      <c r="G160" s="192" t="s">
        <v>229</v>
      </c>
      <c r="H160" s="199"/>
    </row>
    <row r="161" spans="7:8" x14ac:dyDescent="0.4">
      <c r="G161" s="192" t="s">
        <v>422</v>
      </c>
      <c r="H161" s="199"/>
    </row>
    <row r="162" spans="7:8" x14ac:dyDescent="0.4">
      <c r="G162" s="192" t="s">
        <v>441</v>
      </c>
      <c r="H162" s="199"/>
    </row>
    <row r="163" spans="7:8" x14ac:dyDescent="0.4">
      <c r="G163" s="192" t="s">
        <v>426</v>
      </c>
      <c r="H163" s="199"/>
    </row>
    <row r="164" spans="7:8" x14ac:dyDescent="0.4">
      <c r="G164" s="192" t="s">
        <v>427</v>
      </c>
      <c r="H164" s="199"/>
    </row>
    <row r="167" spans="7:8" x14ac:dyDescent="0.4">
      <c r="G167" s="191" t="s">
        <v>451</v>
      </c>
      <c r="H167" s="192" t="s">
        <v>402</v>
      </c>
    </row>
    <row r="168" spans="7:8" x14ac:dyDescent="0.4">
      <c r="G168" s="192" t="s">
        <v>406</v>
      </c>
      <c r="H168" s="197"/>
    </row>
    <row r="169" spans="7:8" x14ac:dyDescent="0.4">
      <c r="G169" s="192" t="s">
        <v>408</v>
      </c>
      <c r="H169" s="199"/>
    </row>
    <row r="170" spans="7:8" x14ac:dyDescent="0.4">
      <c r="G170" s="192" t="s">
        <v>426</v>
      </c>
      <c r="H170" s="199"/>
    </row>
    <row r="171" spans="7:8" x14ac:dyDescent="0.4">
      <c r="G171" s="192" t="s">
        <v>427</v>
      </c>
      <c r="H171" s="199"/>
    </row>
    <row r="174" spans="7:8" x14ac:dyDescent="0.4">
      <c r="G174" s="191" t="s">
        <v>452</v>
      </c>
      <c r="H174" s="192" t="s">
        <v>402</v>
      </c>
    </row>
    <row r="175" spans="7:8" x14ac:dyDescent="0.4">
      <c r="G175" s="192" t="s">
        <v>406</v>
      </c>
      <c r="H175" s="197"/>
    </row>
    <row r="176" spans="7:8" x14ac:dyDescent="0.4">
      <c r="G176" s="192" t="s">
        <v>408</v>
      </c>
      <c r="H176" s="199"/>
    </row>
    <row r="177" spans="7:8" x14ac:dyDescent="0.4">
      <c r="G177" s="192" t="s">
        <v>229</v>
      </c>
      <c r="H177" s="199"/>
    </row>
    <row r="180" spans="7:8" x14ac:dyDescent="0.4">
      <c r="G180" s="191" t="s">
        <v>453</v>
      </c>
      <c r="H180" s="192" t="s">
        <v>402</v>
      </c>
    </row>
    <row r="181" spans="7:8" x14ac:dyDescent="0.4">
      <c r="G181" s="192" t="s">
        <v>406</v>
      </c>
      <c r="H181" s="197"/>
    </row>
    <row r="182" spans="7:8" x14ac:dyDescent="0.4">
      <c r="G182" s="192" t="s">
        <v>408</v>
      </c>
      <c r="H182" s="199"/>
    </row>
    <row r="183" spans="7:8" x14ac:dyDescent="0.4">
      <c r="G183" s="192" t="s">
        <v>229</v>
      </c>
      <c r="H183" s="199"/>
    </row>
    <row r="184" spans="7:8" x14ac:dyDescent="0.4">
      <c r="G184" s="192" t="s">
        <v>422</v>
      </c>
      <c r="H184" s="199"/>
    </row>
    <row r="185" spans="7:8" x14ac:dyDescent="0.4">
      <c r="G185" s="192" t="s">
        <v>441</v>
      </c>
      <c r="H185" s="199"/>
    </row>
    <row r="186" spans="7:8" x14ac:dyDescent="0.4">
      <c r="G186" s="192" t="s">
        <v>426</v>
      </c>
      <c r="H186" s="199"/>
    </row>
    <row r="187" spans="7:8" x14ac:dyDescent="0.4">
      <c r="G187" s="192" t="s">
        <v>427</v>
      </c>
      <c r="H187" s="199"/>
    </row>
    <row r="190" spans="7:8" x14ac:dyDescent="0.4">
      <c r="G190" s="191" t="s">
        <v>454</v>
      </c>
      <c r="H190" s="192" t="s">
        <v>402</v>
      </c>
    </row>
    <row r="191" spans="7:8" x14ac:dyDescent="0.4">
      <c r="G191" s="192" t="s">
        <v>406</v>
      </c>
      <c r="H191" s="197"/>
    </row>
    <row r="192" spans="7:8" x14ac:dyDescent="0.4">
      <c r="G192" s="192" t="s">
        <v>408</v>
      </c>
      <c r="H192" s="199"/>
    </row>
    <row r="193" spans="7:8" x14ac:dyDescent="0.4">
      <c r="G193" s="192" t="s">
        <v>229</v>
      </c>
      <c r="H193" s="199"/>
    </row>
    <row r="194" spans="7:8" x14ac:dyDescent="0.4">
      <c r="G194" s="192" t="s">
        <v>441</v>
      </c>
      <c r="H194" s="199"/>
    </row>
    <row r="195" spans="7:8" x14ac:dyDescent="0.4">
      <c r="G195" s="192" t="s">
        <v>426</v>
      </c>
      <c r="H195" s="199"/>
    </row>
    <row r="196" spans="7:8" x14ac:dyDescent="0.4">
      <c r="G196" s="192" t="s">
        <v>427</v>
      </c>
      <c r="H196" s="199"/>
    </row>
    <row r="199" spans="7:8" x14ac:dyDescent="0.4">
      <c r="G199" s="191" t="s">
        <v>455</v>
      </c>
      <c r="H199" s="192" t="s">
        <v>402</v>
      </c>
    </row>
    <row r="200" spans="7:8" x14ac:dyDescent="0.4">
      <c r="G200" s="192" t="s">
        <v>406</v>
      </c>
      <c r="H200" s="197"/>
    </row>
    <row r="201" spans="7:8" x14ac:dyDescent="0.4">
      <c r="G201" s="192" t="s">
        <v>408</v>
      </c>
      <c r="H201" s="199"/>
    </row>
    <row r="202" spans="7:8" x14ac:dyDescent="0.4">
      <c r="G202" s="192" t="s">
        <v>430</v>
      </c>
      <c r="H202" s="199"/>
    </row>
    <row r="205" spans="7:8" x14ac:dyDescent="0.4">
      <c r="G205" s="191" t="s">
        <v>456</v>
      </c>
      <c r="H205" s="192" t="s">
        <v>402</v>
      </c>
    </row>
    <row r="206" spans="7:8" x14ac:dyDescent="0.4">
      <c r="G206" s="192" t="s">
        <v>406</v>
      </c>
      <c r="H206" s="197"/>
    </row>
    <row r="207" spans="7:8" x14ac:dyDescent="0.4">
      <c r="G207" s="192" t="s">
        <v>408</v>
      </c>
      <c r="H207" s="199"/>
    </row>
    <row r="208" spans="7:8" x14ac:dyDescent="0.4">
      <c r="G208" s="192" t="s">
        <v>457</v>
      </c>
      <c r="H208" s="199"/>
    </row>
    <row r="209" spans="7:8" x14ac:dyDescent="0.4">
      <c r="G209" s="192" t="s">
        <v>458</v>
      </c>
      <c r="H209" s="199"/>
    </row>
    <row r="210" spans="7:8" x14ac:dyDescent="0.4">
      <c r="G210" s="192" t="s">
        <v>459</v>
      </c>
      <c r="H210" s="199"/>
    </row>
    <row r="211" spans="7:8" x14ac:dyDescent="0.4">
      <c r="G211" s="192" t="s">
        <v>460</v>
      </c>
      <c r="H211" s="199"/>
    </row>
    <row r="212" spans="7:8" x14ac:dyDescent="0.4">
      <c r="G212" s="192" t="s">
        <v>461</v>
      </c>
      <c r="H212" s="199"/>
    </row>
    <row r="213" spans="7:8" x14ac:dyDescent="0.4">
      <c r="G213" s="192" t="s">
        <v>462</v>
      </c>
      <c r="H213" s="199"/>
    </row>
    <row r="214" spans="7:8" x14ac:dyDescent="0.4">
      <c r="G214" s="192" t="s">
        <v>463</v>
      </c>
      <c r="H214" s="199"/>
    </row>
    <row r="215" spans="7:8" x14ac:dyDescent="0.4">
      <c r="G215" s="192" t="s">
        <v>464</v>
      </c>
      <c r="H215" s="199"/>
    </row>
    <row r="216" spans="7:8" x14ac:dyDescent="0.4">
      <c r="G216" s="192" t="s">
        <v>465</v>
      </c>
      <c r="H216" s="199"/>
    </row>
    <row r="217" spans="7:8" x14ac:dyDescent="0.4">
      <c r="G217" s="192" t="s">
        <v>466</v>
      </c>
      <c r="H217" s="199"/>
    </row>
    <row r="218" spans="7:8" x14ac:dyDescent="0.4">
      <c r="G218" s="192" t="s">
        <v>467</v>
      </c>
      <c r="H218" s="199"/>
    </row>
  </sheetData>
  <autoFilter ref="A17:E46"/>
  <phoneticPr fontId="1"/>
  <dataValidations count="6">
    <dataValidation type="custom" imeMode="halfAlpha" allowBlank="1" showInputMessage="1" showErrorMessage="1" errorTitle="形式エラー" error="半角7桁で記入してください。_x000a_下2桁は&quot;00&quot;にしてください。" sqref="D20 D25 D29 D33 D36:D45 D18 D23 D31">
      <formula1>AND(LEN(D18)=LENB(D18),LEN(D18)=7,RIGHT(D18,2)="00")</formula1>
    </dataValidation>
    <dataValidation type="custom" imeMode="halfAlpha" allowBlank="1" showInputMessage="1" showErrorMessage="1" errorTitle="形式エラー" error="YYYYMMDD形式の数字8桁で記入してください。" sqref="D19 D24 D28 D32">
      <formula1>AND(LEN(D19)=LENB(D19),LEN(D19)=8)</formula1>
    </dataValidation>
    <dataValidation type="custom" imeMode="halfAlpha" allowBlank="1" showInputMessage="1" showErrorMessage="1" errorTitle="形式エラー" error="半角7桁で記入してください。_x000a_下2桁は&quot;00&quot;以外を設定してください。" sqref="D21 D27">
      <formula1>AND(LEN(D21)=LENB(D21),LEN(D21)=7,RIGHT(D21,2)&lt;&gt;"00")</formula1>
    </dataValidation>
    <dataValidation type="custom" imeMode="halfAlpha" allowBlank="1" showInputMessage="1" showErrorMessage="1" errorTitle="形式エラー" error="YYYY/MM/DD形式で10桁で記入してください。" sqref="D22 D26 D30 D46">
      <formula1>AND(LEN(D22)=LENB(D22),LEN(D22)=10,MID(D22,5,1)="/",MID(D22,8,1)="/")</formula1>
    </dataValidation>
    <dataValidation type="list" allowBlank="1" showInputMessage="1" showErrorMessage="1" errorTitle="形式エラー" error="発行禁止フラグを1文字で入力してください。" sqref="D34">
      <formula1>"0,1"</formula1>
    </dataValidation>
    <dataValidation type="list" allowBlank="1" showInputMessage="1" showErrorMessage="1" errorTitle="形式エラー" error="合同発行フラグを1文字で入力してください。" sqref="D35">
      <formula1>"0,1"</formula1>
    </dataValidation>
  </dataValidations>
  <pageMargins left="0.7" right="0.7" top="0.75" bottom="0.75" header="0.3" footer="0.3"/>
  <pageSetup paperSize="9" orientation="portrait" verticalDpi="0" r:id="rId1"/>
  <drawing r:id="rId2"/>
  <extLst>
    <ext xmlns:x14="http://schemas.microsoft.com/office/spreadsheetml/2009/9/main" uri="{78C0D931-6437-407d-A8EE-F0AAD7539E65}">
      <x14:conditionalFormattings>
        <x14:conditionalFormatting xmlns:xm="http://schemas.microsoft.com/office/excel/2006/main">
          <x14:cfRule type="expression" priority="4" id="{C20A4690-315E-45C1-B814-E3CA11A7E0C5}">
            <xm:f>NOT(OR(ツール処理シート!$I$20=1,ツール処理シート!$I$20=2))</xm:f>
            <x14:dxf>
              <fill>
                <patternFill>
                  <bgColor theme="0" tint="-0.24994659260841701"/>
                </patternFill>
              </fill>
            </x14:dxf>
          </x14:cfRule>
          <xm:sqref>D18:D22</xm:sqref>
        </x14:conditionalFormatting>
        <x14:conditionalFormatting xmlns:xm="http://schemas.microsoft.com/office/excel/2006/main">
          <x14:cfRule type="expression" priority="3" id="{BC18D546-3448-4E13-A6FF-CAFC85F84D6D}">
            <xm:f>NOT(OR(ツール処理シート!$I$51=1,ツール処理シート!$I$51=2))</xm:f>
            <x14:dxf>
              <fill>
                <patternFill>
                  <bgColor theme="0" tint="-0.24994659260841701"/>
                </patternFill>
              </fill>
            </x14:dxf>
          </x14:cfRule>
          <xm:sqref>D23:D26</xm:sqref>
        </x14:conditionalFormatting>
        <x14:conditionalFormatting xmlns:xm="http://schemas.microsoft.com/office/excel/2006/main">
          <x14:cfRule type="expression" priority="2" id="{4E2A7456-1DBD-4E38-8106-5830879EE99F}">
            <xm:f>NOT(OR(ツール処理シート!$I$84=1,ツール処理シート!$I$84=2))</xm:f>
            <x14:dxf>
              <fill>
                <patternFill>
                  <bgColor theme="0" tint="-0.24994659260841701"/>
                </patternFill>
              </fill>
            </x14:dxf>
          </x14:cfRule>
          <xm:sqref>D27:D30</xm:sqref>
        </x14:conditionalFormatting>
        <x14:conditionalFormatting xmlns:xm="http://schemas.microsoft.com/office/excel/2006/main">
          <x14:cfRule type="expression" priority="1" id="{97BAA7FF-0016-4831-A541-7C017A483C9C}">
            <xm:f>NOT(OR(ツール処理シート!$I$111=1,ツール処理シート!$I$111=2))</xm:f>
            <x14:dxf>
              <fill>
                <patternFill>
                  <bgColor theme="0" tint="-0.24994659260841701"/>
                </patternFill>
              </fill>
            </x14:dxf>
          </x14:cfRule>
          <xm:sqref>D31:D46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参加形態別事項届出書</vt:lpstr>
      <vt:lpstr>ツール処理シート</vt:lpstr>
      <vt:lpstr>補記シート</vt:lpstr>
      <vt:lpstr>ツール処理シート!Print_Area</vt:lpstr>
      <vt:lpstr>参加形態別事項届出書!Print_Area</vt:lpstr>
      <vt:lpstr>ツール処理シート!Print_Titles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2020-01-20T08:44:23Z</dcterms:created>
  <dcterms:modified xsi:type="dcterms:W3CDTF">2024-03-08T04:55:38Z</dcterms:modified>
</cp:coreProperties>
</file>